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20" yWindow="75" windowWidth="20715" windowHeight="16440" tabRatio="657"/>
  </bookViews>
  <sheets>
    <sheet name="Input Form" sheetId="1" r:id="rId1"/>
    <sheet name="Winners" sheetId="4" r:id="rId2"/>
    <sheet name="Players" sheetId="5" r:id="rId3"/>
    <sheet name="Tournament Statement" sheetId="2" r:id="rId4"/>
    <sheet name="Invoice to Club for Funds" sheetId="3" r:id="rId5"/>
    <sheet name="Dinner" sheetId="7" r:id="rId6"/>
    <sheet name="Scratch Pad" sheetId="10" r:id="rId7"/>
  </sheets>
  <definedNames>
    <definedName name="FW">Winners!#REF!</definedName>
    <definedName name="_xlnm.Print_Area" localSheetId="5">Dinner!$A$1:$H$69</definedName>
    <definedName name="_xlnm.Print_Area" localSheetId="0">'Input Form'!$A$1:$B$53</definedName>
    <definedName name="_xlnm.Print_Area" localSheetId="4">'Invoice to Club for Funds'!$A$1:$E$30</definedName>
    <definedName name="_xlnm.Print_Area" localSheetId="2">Players!#REF!</definedName>
    <definedName name="_xlnm.Print_Area" localSheetId="1">Winners!$A$1:$E$34</definedName>
    <definedName name="_xlnm.Print_Titles" localSheetId="5">Dinner!$1:$1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"/>
  <c r="B30"/>
  <c r="B13"/>
  <c r="B50"/>
  <c r="B44"/>
  <c r="B36"/>
  <c r="B23" s="1"/>
  <c r="B21"/>
  <c r="D2" i="4"/>
  <c r="D25" i="2"/>
  <c r="H66" i="7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3"/>
  <c r="G3"/>
  <c r="S3" i="5"/>
  <c r="S4"/>
  <c r="S2"/>
  <c r="E17" i="3"/>
  <c r="L3" i="7"/>
  <c r="L4"/>
  <c r="L5"/>
  <c r="S8" i="5"/>
  <c r="C10" i="2"/>
  <c r="D36"/>
  <c r="D69" i="7"/>
  <c r="C28" i="2"/>
  <c r="C29"/>
  <c r="D29"/>
  <c r="B19" i="1"/>
  <c r="D11" i="3"/>
  <c r="C9"/>
  <c r="C8"/>
  <c r="D12"/>
  <c r="E13"/>
  <c r="C11" i="2"/>
  <c r="D13"/>
  <c r="D24"/>
  <c r="B5"/>
  <c r="B7"/>
  <c r="D3" i="4"/>
  <c r="C4"/>
  <c r="E12" i="3"/>
  <c r="E14"/>
  <c r="D12" i="2"/>
  <c r="D15" s="1"/>
  <c r="D19" s="1"/>
  <c r="L9" i="7"/>
  <c r="E21" i="3" l="1"/>
  <c r="E23" s="1"/>
  <c r="D26" i="2"/>
  <c r="B25" i="1"/>
  <c r="D27" i="2" s="1"/>
  <c r="D33" l="1"/>
  <c r="D38" s="1"/>
  <c r="D41" s="1"/>
</calcChain>
</file>

<file path=xl/sharedStrings.xml><?xml version="1.0" encoding="utf-8"?>
<sst xmlns="http://schemas.openxmlformats.org/spreadsheetml/2006/main" count="831" uniqueCount="282">
  <si>
    <t>SMGA TOURNAMENT INPUT WORKSHEET</t>
  </si>
  <si>
    <t>Tournament Date</t>
  </si>
  <si>
    <t>Entry Fee</t>
  </si>
  <si>
    <t>Name of event</t>
  </si>
  <si>
    <t>Date of event</t>
  </si>
  <si>
    <t>Number of Players (attach final list with member numbers from Pro)</t>
  </si>
  <si>
    <t>Entry fee (to be charged to member's account)</t>
  </si>
  <si>
    <t>Total revenue from entry fees</t>
  </si>
  <si>
    <t>EXPENSES:</t>
  </si>
  <si>
    <t>TO:</t>
  </si>
  <si>
    <t>Indian Hills Country Club</t>
  </si>
  <si>
    <t>Marietta, GA 30068</t>
  </si>
  <si>
    <t>FROM:</t>
  </si>
  <si>
    <t>Indian Hills Senior Men's Golf Association</t>
  </si>
  <si>
    <t>DATE OF TOURNAMENT:</t>
  </si>
  <si>
    <t>Entry Fee -</t>
  </si>
  <si>
    <t>Total Revenue</t>
  </si>
  <si>
    <t>AMOUNT</t>
  </si>
  <si>
    <t>TOTAL</t>
  </si>
  <si>
    <t>Prize money to Pro Shop (list attached) -</t>
  </si>
  <si>
    <t>Total Expenses</t>
  </si>
  <si>
    <t>Gifts purchased from Pro Shop including balls</t>
  </si>
  <si>
    <t xml:space="preserve">Thanks </t>
  </si>
  <si>
    <t>IHSMGA TOURNAMENT FINANCIAL REPORT</t>
  </si>
  <si>
    <t>Number of players to be billed -</t>
  </si>
  <si>
    <t xml:space="preserve">Prize Money </t>
  </si>
  <si>
    <t>Tournament Financial Statement</t>
  </si>
  <si>
    <t>smga</t>
  </si>
  <si>
    <t>Total expenses due to Indian Hills CC</t>
  </si>
  <si>
    <t>Prize money to proshop for credits</t>
  </si>
  <si>
    <t>Total Revenue collected from IHCC</t>
  </si>
  <si>
    <t>Other Revenue (Non IHCC)</t>
  </si>
  <si>
    <t>Prize money to the Pro Shop (Winners attached)</t>
  </si>
  <si>
    <t>Explanations:</t>
  </si>
  <si>
    <t>4001 Clubland Drive</t>
  </si>
  <si>
    <t>Number of Players</t>
  </si>
  <si>
    <t>Number of meals</t>
  </si>
  <si>
    <t>Cost of meals</t>
  </si>
  <si>
    <t>Misc expenses from club (Keg of beer, etc)</t>
  </si>
  <si>
    <t>Member Number</t>
  </si>
  <si>
    <t>First Name</t>
  </si>
  <si>
    <t>Last Name</t>
  </si>
  <si>
    <t>Food Choice Member</t>
  </si>
  <si>
    <t>Food Choice Spouse</t>
  </si>
  <si>
    <t>Beef</t>
  </si>
  <si>
    <t>Pork</t>
  </si>
  <si>
    <t>Fish</t>
  </si>
  <si>
    <t>Total</t>
  </si>
  <si>
    <t>Confirmed for Dinner</t>
  </si>
  <si>
    <t>#  Attending Dinner</t>
  </si>
  <si>
    <t>Summary</t>
  </si>
  <si>
    <t>Member Id</t>
  </si>
  <si>
    <t>Credit Amount</t>
  </si>
  <si>
    <t>Comment</t>
  </si>
  <si>
    <t>Profit or (Loss)</t>
  </si>
  <si>
    <t>Dave</t>
  </si>
  <si>
    <t>Ballard</t>
  </si>
  <si>
    <t>Bill</t>
  </si>
  <si>
    <t>Armstrong</t>
  </si>
  <si>
    <t>Tony</t>
  </si>
  <si>
    <t>Giurato</t>
  </si>
  <si>
    <t>Mike</t>
  </si>
  <si>
    <t>Wilkins</t>
  </si>
  <si>
    <t>Michael</t>
  </si>
  <si>
    <t>Gigandet</t>
  </si>
  <si>
    <t>Don</t>
  </si>
  <si>
    <t>Sharp</t>
  </si>
  <si>
    <t>Smith</t>
  </si>
  <si>
    <t>Urbano</t>
  </si>
  <si>
    <t>Charles</t>
  </si>
  <si>
    <t>Cayce</t>
  </si>
  <si>
    <t>Frank</t>
  </si>
  <si>
    <t>Pritchard</t>
  </si>
  <si>
    <t>John</t>
  </si>
  <si>
    <t>McConnell</t>
  </si>
  <si>
    <t>Richard</t>
  </si>
  <si>
    <t>Gay</t>
  </si>
  <si>
    <t>Tom</t>
  </si>
  <si>
    <t>Gunter</t>
  </si>
  <si>
    <t>Larry</t>
  </si>
  <si>
    <t>Wilson</t>
  </si>
  <si>
    <t>Steven</t>
  </si>
  <si>
    <t>Hershberger</t>
  </si>
  <si>
    <t>Jim</t>
  </si>
  <si>
    <t>Venable</t>
  </si>
  <si>
    <t>Archie</t>
  </si>
  <si>
    <t>Crain</t>
  </si>
  <si>
    <t>Ben</t>
  </si>
  <si>
    <t>Gottlieb</t>
  </si>
  <si>
    <t>Rob</t>
  </si>
  <si>
    <t>Cobble</t>
  </si>
  <si>
    <t>Ed</t>
  </si>
  <si>
    <t>Nix</t>
  </si>
  <si>
    <t>Terry</t>
  </si>
  <si>
    <t>Tracy</t>
  </si>
  <si>
    <t>Marshall</t>
  </si>
  <si>
    <t>Seese</t>
  </si>
  <si>
    <t>Bob</t>
  </si>
  <si>
    <t>Heden</t>
  </si>
  <si>
    <t>Jerry</t>
  </si>
  <si>
    <t>James</t>
  </si>
  <si>
    <t>William</t>
  </si>
  <si>
    <t>Fox</t>
  </si>
  <si>
    <t>Bobby</t>
  </si>
  <si>
    <t>Bullock</t>
  </si>
  <si>
    <t>David</t>
  </si>
  <si>
    <t>Toensmeier</t>
  </si>
  <si>
    <t>Ron</t>
  </si>
  <si>
    <t>Cares</t>
  </si>
  <si>
    <t>Alan</t>
  </si>
  <si>
    <t>Levin</t>
  </si>
  <si>
    <t>Dick</t>
  </si>
  <si>
    <t>Kennel</t>
  </si>
  <si>
    <t>Herman</t>
  </si>
  <si>
    <t>Sasser</t>
  </si>
  <si>
    <t>Hutchinson</t>
  </si>
  <si>
    <t>Janusewski</t>
  </si>
  <si>
    <t>Meyer</t>
  </si>
  <si>
    <t>Stephen</t>
  </si>
  <si>
    <t>Anderson</t>
  </si>
  <si>
    <t>Roy</t>
  </si>
  <si>
    <t>Moore</t>
  </si>
  <si>
    <t>Brian</t>
  </si>
  <si>
    <t>Doyle</t>
  </si>
  <si>
    <t>McCleary</t>
  </si>
  <si>
    <t>Dale</t>
  </si>
  <si>
    <t>Bredahl</t>
  </si>
  <si>
    <t>Irv</t>
  </si>
  <si>
    <t>Eldridge</t>
  </si>
  <si>
    <t>Cleve</t>
  </si>
  <si>
    <t>Porter</t>
  </si>
  <si>
    <t>Dan</t>
  </si>
  <si>
    <t>Hajduk</t>
  </si>
  <si>
    <t>Tieken</t>
  </si>
  <si>
    <t>Al</t>
  </si>
  <si>
    <t>Adams</t>
  </si>
  <si>
    <t>Pepe</t>
  </si>
  <si>
    <t>Karlo</t>
  </si>
  <si>
    <t>Kjell</t>
  </si>
  <si>
    <t>Andersson</t>
  </si>
  <si>
    <t>Dawson</t>
  </si>
  <si>
    <t>George</t>
  </si>
  <si>
    <t>Agee</t>
  </si>
  <si>
    <t>Magill</t>
  </si>
  <si>
    <t>Carlton</t>
  </si>
  <si>
    <t>Lackovic</t>
  </si>
  <si>
    <t>McCormick</t>
  </si>
  <si>
    <t>Jack</t>
  </si>
  <si>
    <t>Rehm</t>
  </si>
  <si>
    <t>Halseth</t>
  </si>
  <si>
    <t>Bruce</t>
  </si>
  <si>
    <t>Edginton</t>
  </si>
  <si>
    <t>Joe</t>
  </si>
  <si>
    <t>Harley</t>
  </si>
  <si>
    <t>Carman</t>
  </si>
  <si>
    <t>Brad</t>
  </si>
  <si>
    <t>Ward</t>
  </si>
  <si>
    <t>Geoffrey</t>
  </si>
  <si>
    <t>Richardson</t>
  </si>
  <si>
    <t>Jeff</t>
  </si>
  <si>
    <t>Peckham</t>
  </si>
  <si>
    <t>Glenn</t>
  </si>
  <si>
    <t>Thom</t>
  </si>
  <si>
    <t>Holimon</t>
  </si>
  <si>
    <t>Higgins</t>
  </si>
  <si>
    <t>Bosworth</t>
  </si>
  <si>
    <t>Travis</t>
  </si>
  <si>
    <t>Johnson</t>
  </si>
  <si>
    <t>Allen</t>
  </si>
  <si>
    <t>Capsuto</t>
  </si>
  <si>
    <t>Food Charge Member</t>
  </si>
  <si>
    <t>Food Charge Spouse</t>
  </si>
  <si>
    <t>Adam</t>
  </si>
  <si>
    <t>Wrublewski</t>
  </si>
  <si>
    <t>Chicken</t>
  </si>
  <si>
    <t>Shrimp and Grits</t>
  </si>
  <si>
    <t>Copy/Paste from website Shop Credit file</t>
  </si>
  <si>
    <t>Other income (explain)</t>
  </si>
  <si>
    <t>Income</t>
  </si>
  <si>
    <t>Expense</t>
  </si>
  <si>
    <t>Other expenses Not from Club- (explain)</t>
  </si>
  <si>
    <t>1st NET General Flight</t>
  </si>
  <si>
    <t>2nd NET General Flight</t>
  </si>
  <si>
    <t>Gary</t>
  </si>
  <si>
    <t>Moye</t>
  </si>
  <si>
    <t>Mullis</t>
  </si>
  <si>
    <t>3rd NET General Flight</t>
  </si>
  <si>
    <t>Cavanaugh</t>
  </si>
  <si>
    <t>Gene</t>
  </si>
  <si>
    <t>Crigler</t>
  </si>
  <si>
    <t>Peters</t>
  </si>
  <si>
    <t>4th NET General Flight</t>
  </si>
  <si>
    <t>Sandercock</t>
  </si>
  <si>
    <t>5th NET General Flight</t>
  </si>
  <si>
    <t>Peter</t>
  </si>
  <si>
    <t>Bone</t>
  </si>
  <si>
    <t>Rick</t>
  </si>
  <si>
    <t>6th NET General Flight</t>
  </si>
  <si>
    <t>Noble</t>
  </si>
  <si>
    <t>Tumlin</t>
  </si>
  <si>
    <t>Howard</t>
  </si>
  <si>
    <t>Goldt</t>
  </si>
  <si>
    <t>Number of Lunch / Dinner meals charged</t>
  </si>
  <si>
    <t>Shop Credit to be disbursed(from winners page)</t>
  </si>
  <si>
    <t>REVENUE:</t>
  </si>
  <si>
    <t>Total cost of  meals charged to IHSMGA</t>
  </si>
  <si>
    <t>Total due to  (or Owed by) the SMGA</t>
  </si>
  <si>
    <t>Comsudes</t>
  </si>
  <si>
    <t>Geisert</t>
  </si>
  <si>
    <t>Smitherman</t>
  </si>
  <si>
    <t>Ken</t>
  </si>
  <si>
    <t>Lewis</t>
  </si>
  <si>
    <t>23.7M</t>
  </si>
  <si>
    <t>Theis</t>
  </si>
  <si>
    <t>Aubrey</t>
  </si>
  <si>
    <t>Reed</t>
  </si>
  <si>
    <t>Rockwell</t>
  </si>
  <si>
    <t>Charlie</t>
  </si>
  <si>
    <t>Snyder</t>
  </si>
  <si>
    <t>Porri</t>
  </si>
  <si>
    <t>Mooney</t>
  </si>
  <si>
    <t>Magee</t>
  </si>
  <si>
    <t>Ordover</t>
  </si>
  <si>
    <t>Klee</t>
  </si>
  <si>
    <t>Camps</t>
  </si>
  <si>
    <t>Blaney</t>
  </si>
  <si>
    <t>Reinhardt</t>
  </si>
  <si>
    <t>Harry</t>
  </si>
  <si>
    <t>Williams</t>
  </si>
  <si>
    <t>Maddrey</t>
  </si>
  <si>
    <t>Burberry</t>
  </si>
  <si>
    <t>Chuck</t>
  </si>
  <si>
    <t>Thompson</t>
  </si>
  <si>
    <t>Spence</t>
  </si>
  <si>
    <t>Wilkinson</t>
  </si>
  <si>
    <t>Almy</t>
  </si>
  <si>
    <t>Gundersen</t>
  </si>
  <si>
    <t>Needham</t>
  </si>
  <si>
    <t>Marvin</t>
  </si>
  <si>
    <t>Chesin</t>
  </si>
  <si>
    <t>Vance</t>
  </si>
  <si>
    <t>Gammons</t>
  </si>
  <si>
    <t>Hinkle</t>
  </si>
  <si>
    <t>Logan</t>
  </si>
  <si>
    <t>Thomas</t>
  </si>
  <si>
    <t>Candler</t>
  </si>
  <si>
    <t>Stuart</t>
  </si>
  <si>
    <t>Naterman</t>
  </si>
  <si>
    <t>Tarkington</t>
  </si>
  <si>
    <t>Probst</t>
  </si>
  <si>
    <t>Only 92 played.  Count imbalanced</t>
  </si>
  <si>
    <t>Lou</t>
  </si>
  <si>
    <t>Bunte</t>
  </si>
  <si>
    <t>Gose</t>
  </si>
  <si>
    <t>Mitchell</t>
  </si>
  <si>
    <t>Winick</t>
  </si>
  <si>
    <t>Perisino</t>
  </si>
  <si>
    <t>Henry</t>
  </si>
  <si>
    <t>Hale</t>
  </si>
  <si>
    <t>Kumpf</t>
  </si>
  <si>
    <t>Carl</t>
  </si>
  <si>
    <t>Nalls</t>
  </si>
  <si>
    <t>Alex</t>
  </si>
  <si>
    <t>Rappaport</t>
  </si>
  <si>
    <t>Tournament Name</t>
  </si>
  <si>
    <t>Other Income  Total</t>
  </si>
  <si>
    <t>3 dozen balls</t>
  </si>
  <si>
    <t>3 Hats</t>
  </si>
  <si>
    <t>Gifts purchased from Proshop  Misc Expenses  Total</t>
  </si>
  <si>
    <t>Misc Exp from Club</t>
  </si>
  <si>
    <t>ENTER Data in Yellow highlighted areas,   Other pages/cells are protected to avoid accidental overwriting of formulas</t>
  </si>
  <si>
    <t xml:space="preserve">Players to be billed tournament fee </t>
  </si>
  <si>
    <t>Sponsor Donations</t>
  </si>
  <si>
    <t>Other expenses Not from Club</t>
  </si>
  <si>
    <t>Other Income</t>
  </si>
  <si>
    <t>REVENUE</t>
  </si>
  <si>
    <t>Master Copy</t>
  </si>
  <si>
    <t>keg (inc ++)</t>
  </si>
  <si>
    <t>more stuff</t>
  </si>
  <si>
    <t>Cost per Lunch or Dinner (inc ++)</t>
  </si>
  <si>
    <t>Revsion 2.2       3/11/18 (DB)</t>
  </si>
  <si>
    <t>Note: Expenses on this page exclude Meals, Misc, and other charges to the SMGA for ease of reconcilation by the club</t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</si>
</sst>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&quot;$&quot;#,##0.00"/>
    <numFmt numFmtId="166" formatCode="_(&quot;$&quot;* #,##0_);_(&quot;$&quot;* \(#,##0\);_(&quot;$&quot;* &quot;-&quot;??_);_(@_)"/>
    <numFmt numFmtId="167" formatCode="_([$$-409]* #,##0.00_);_([$$-409]* \(#,##0.00\);_([$$-409]* &quot;-&quot;??_);_(@_)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8"/>
      <color indexed="57"/>
      <name val="Arial"/>
      <family val="2"/>
    </font>
    <font>
      <b/>
      <sz val="12"/>
      <color indexed="57"/>
      <name val="Arial"/>
      <family val="2"/>
    </font>
    <font>
      <sz val="12"/>
      <color indexed="57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2"/>
      <color indexed="12"/>
      <name val="Arial"/>
      <family val="2"/>
    </font>
    <font>
      <b/>
      <sz val="14"/>
      <name val="Arial"/>
      <family val="2"/>
    </font>
    <font>
      <b/>
      <u/>
      <sz val="12"/>
      <color indexed="17"/>
      <name val="Arial"/>
      <family val="2"/>
    </font>
    <font>
      <b/>
      <u/>
      <sz val="12"/>
      <color indexed="10"/>
      <name val="Arial"/>
      <family val="2"/>
    </font>
    <font>
      <b/>
      <sz val="14"/>
      <color indexed="57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4"/>
      <color indexed="10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4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Unicode MS"/>
      <family val="2"/>
    </font>
    <font>
      <sz val="16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color indexed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1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9" fillId="27" borderId="3" applyNumberFormat="0" applyAlignment="0" applyProtection="0"/>
    <xf numFmtId="0" fontId="30" fillId="28" borderId="4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29" borderId="0" applyNumberFormat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36" fillId="30" borderId="3" applyNumberFormat="0" applyAlignment="0" applyProtection="0"/>
    <xf numFmtId="0" fontId="37" fillId="0" borderId="8" applyNumberFormat="0" applyFill="0" applyAlignment="0" applyProtection="0"/>
    <xf numFmtId="0" fontId="38" fillId="31" borderId="0" applyNumberFormat="0" applyBorder="0" applyAlignment="0" applyProtection="0"/>
    <xf numFmtId="0" fontId="39" fillId="27" borderId="10" applyNumberFormat="0" applyAlignment="0" applyProtection="0"/>
    <xf numFmtId="0" fontId="40" fillId="0" borderId="0" applyNumberFormat="0" applyFill="0" applyBorder="0" applyAlignment="0" applyProtection="0"/>
    <xf numFmtId="0" fontId="41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26" fillId="0" borderId="0"/>
    <xf numFmtId="0" fontId="26" fillId="32" borderId="9" applyNumberFormat="0" applyFont="0" applyAlignment="0" applyProtection="0"/>
    <xf numFmtId="0" fontId="5" fillId="0" borderId="0"/>
    <xf numFmtId="0" fontId="5" fillId="32" borderId="9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2" borderId="9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113">
    <xf numFmtId="0" fontId="0" fillId="0" borderId="0" xfId="0"/>
    <xf numFmtId="0" fontId="9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14" fontId="14" fillId="0" borderId="0" xfId="0" applyNumberFormat="1" applyFont="1" applyAlignment="1"/>
    <xf numFmtId="14" fontId="14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44" fontId="0" fillId="0" borderId="0" xfId="29" applyFont="1" applyProtection="1"/>
    <xf numFmtId="0" fontId="7" fillId="0" borderId="0" xfId="0" applyFont="1" applyProtection="1"/>
    <xf numFmtId="0" fontId="0" fillId="0" borderId="0" xfId="0" applyProtection="1"/>
    <xf numFmtId="44" fontId="7" fillId="0" borderId="1" xfId="0" applyNumberFormat="1" applyFont="1" applyBorder="1" applyProtection="1"/>
    <xf numFmtId="44" fontId="0" fillId="0" borderId="0" xfId="0" applyNumberFormat="1" applyProtection="1"/>
    <xf numFmtId="44" fontId="7" fillId="0" borderId="0" xfId="0" applyNumberFormat="1" applyFont="1" applyBorder="1" applyProtection="1"/>
    <xf numFmtId="0" fontId="9" fillId="0" borderId="0" xfId="0" applyFont="1" applyProtection="1"/>
    <xf numFmtId="44" fontId="9" fillId="0" borderId="0" xfId="0" applyNumberFormat="1" applyFont="1" applyBorder="1" applyProtection="1"/>
    <xf numFmtId="0" fontId="14" fillId="0" borderId="0" xfId="0" applyFont="1" applyProtection="1"/>
    <xf numFmtId="0" fontId="15" fillId="0" borderId="0" xfId="0" applyFont="1" applyProtection="1"/>
    <xf numFmtId="44" fontId="14" fillId="0" borderId="0" xfId="0" applyNumberFormat="1" applyFont="1" applyBorder="1" applyProtection="1"/>
    <xf numFmtId="0" fontId="22" fillId="0" borderId="0" xfId="0" applyFont="1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16" fillId="0" borderId="0" xfId="0" applyFont="1" applyProtection="1"/>
    <xf numFmtId="14" fontId="14" fillId="0" borderId="0" xfId="0" applyNumberFormat="1" applyFont="1" applyProtection="1"/>
    <xf numFmtId="14" fontId="14" fillId="0" borderId="0" xfId="0" applyNumberFormat="1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11" fillId="0" borderId="0" xfId="0" applyFont="1" applyProtection="1"/>
    <xf numFmtId="0" fontId="12" fillId="0" borderId="0" xfId="0" applyFont="1" applyProtection="1"/>
    <xf numFmtId="0" fontId="8" fillId="0" borderId="0" xfId="0" applyFont="1" applyAlignment="1" applyProtection="1">
      <alignment horizontal="center"/>
    </xf>
    <xf numFmtId="8" fontId="0" fillId="0" borderId="0" xfId="0" applyNumberFormat="1" applyProtection="1"/>
    <xf numFmtId="0" fontId="13" fillId="0" borderId="0" xfId="0" applyFont="1" applyProtection="1"/>
    <xf numFmtId="8" fontId="14" fillId="0" borderId="1" xfId="0" applyNumberFormat="1" applyFont="1" applyBorder="1" applyProtection="1"/>
    <xf numFmtId="0" fontId="22" fillId="0" borderId="0" xfId="0" applyFont="1" applyProtection="1"/>
    <xf numFmtId="0" fontId="24" fillId="0" borderId="0" xfId="0" applyFont="1" applyAlignment="1">
      <alignment wrapText="1"/>
    </xf>
    <xf numFmtId="0" fontId="0" fillId="0" borderId="0" xfId="0" applyAlignment="1">
      <alignment horizontal="center"/>
    </xf>
    <xf numFmtId="44" fontId="9" fillId="0" borderId="0" xfId="0" applyNumberFormat="1" applyFont="1" applyProtection="1"/>
    <xf numFmtId="0" fontId="44" fillId="0" borderId="0" xfId="0" applyFont="1"/>
    <xf numFmtId="0" fontId="0" fillId="0" borderId="0" xfId="0" applyAlignment="1">
      <alignment wrapText="1"/>
    </xf>
    <xf numFmtId="44" fontId="7" fillId="0" borderId="0" xfId="0" applyNumberFormat="1" applyFont="1" applyProtection="1"/>
    <xf numFmtId="0" fontId="0" fillId="0" borderId="0" xfId="0" applyAlignment="1">
      <alignment vertical="center"/>
    </xf>
    <xf numFmtId="0" fontId="46" fillId="0" borderId="0" xfId="0" applyFont="1"/>
    <xf numFmtId="44" fontId="45" fillId="0" borderId="0" xfId="29" applyFont="1" applyAlignment="1">
      <alignment horizontal="center"/>
    </xf>
    <xf numFmtId="0" fontId="0" fillId="33" borderId="0" xfId="0" applyFill="1" applyAlignment="1">
      <alignment horizontal="center" vertical="center" wrapText="1"/>
    </xf>
    <xf numFmtId="44" fontId="45" fillId="33" borderId="0" xfId="29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7" fillId="0" borderId="0" xfId="0" applyFont="1"/>
    <xf numFmtId="44" fontId="48" fillId="0" borderId="0" xfId="29" applyFont="1"/>
    <xf numFmtId="0" fontId="49" fillId="0" borderId="0" xfId="0" applyFont="1"/>
    <xf numFmtId="0" fontId="47" fillId="0" borderId="0" xfId="0" applyFont="1" applyAlignment="1">
      <alignment horizontal="right" vertical="center" wrapText="1"/>
    </xf>
    <xf numFmtId="0" fontId="25" fillId="0" borderId="0" xfId="0" applyFont="1"/>
    <xf numFmtId="0" fontId="4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/>
    <xf numFmtId="0" fontId="6" fillId="0" borderId="0" xfId="0" applyFont="1"/>
    <xf numFmtId="0" fontId="50" fillId="0" borderId="0" xfId="0" applyFont="1"/>
    <xf numFmtId="0" fontId="50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165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0" fontId="43" fillId="0" borderId="0" xfId="0" applyFont="1"/>
    <xf numFmtId="0" fontId="6" fillId="0" borderId="0" xfId="0" applyFont="1" applyProtection="1"/>
    <xf numFmtId="166" fontId="21" fillId="0" borderId="0" xfId="29" applyNumberFormat="1" applyFont="1" applyAlignment="1">
      <alignment horizontal="left"/>
    </xf>
    <xf numFmtId="167" fontId="0" fillId="0" borderId="0" xfId="0" applyNumberFormat="1" applyProtection="1">
      <protection locked="0"/>
    </xf>
    <xf numFmtId="164" fontId="23" fillId="0" borderId="0" xfId="29" applyNumberFormat="1" applyFont="1" applyBorder="1" applyProtection="1"/>
    <xf numFmtId="44" fontId="23" fillId="0" borderId="0" xfId="29" applyNumberFormat="1" applyFont="1" applyBorder="1" applyProtection="1"/>
    <xf numFmtId="0" fontId="0" fillId="34" borderId="0" xfId="0" applyFill="1" applyProtection="1">
      <protection locked="0"/>
    </xf>
    <xf numFmtId="0" fontId="0" fillId="34" borderId="0" xfId="0" applyFill="1" applyAlignment="1" applyProtection="1">
      <alignment horizontal="center"/>
      <protection locked="0"/>
    </xf>
    <xf numFmtId="14" fontId="23" fillId="34" borderId="2" xfId="0" applyNumberFormat="1" applyFont="1" applyFill="1" applyBorder="1" applyProtection="1">
      <protection locked="0"/>
    </xf>
    <xf numFmtId="0" fontId="23" fillId="34" borderId="2" xfId="0" applyFont="1" applyFill="1" applyBorder="1" applyAlignment="1" applyProtection="1">
      <alignment horizontal="right"/>
      <protection locked="0"/>
    </xf>
    <xf numFmtId="0" fontId="23" fillId="34" borderId="2" xfId="0" applyFont="1" applyFill="1" applyBorder="1" applyProtection="1">
      <protection locked="0"/>
    </xf>
    <xf numFmtId="44" fontId="23" fillId="34" borderId="2" xfId="29" applyNumberFormat="1" applyFont="1" applyFill="1" applyBorder="1" applyProtection="1">
      <protection locked="0"/>
    </xf>
    <xf numFmtId="0" fontId="23" fillId="34" borderId="2" xfId="28" applyNumberFormat="1" applyFont="1" applyFill="1" applyBorder="1" applyProtection="1">
      <protection locked="0"/>
    </xf>
    <xf numFmtId="44" fontId="23" fillId="34" borderId="2" xfId="28" applyNumberFormat="1" applyFont="1" applyFill="1" applyBorder="1" applyProtection="1">
      <protection locked="0"/>
    </xf>
    <xf numFmtId="167" fontId="0" fillId="34" borderId="12" xfId="0" applyNumberFormat="1" applyFill="1" applyBorder="1" applyProtection="1">
      <protection locked="0"/>
    </xf>
    <xf numFmtId="0" fontId="0" fillId="34" borderId="12" xfId="0" applyFill="1" applyBorder="1" applyProtection="1">
      <protection locked="0"/>
    </xf>
    <xf numFmtId="44" fontId="0" fillId="34" borderId="12" xfId="29" applyFont="1" applyFill="1" applyBorder="1" applyProtection="1">
      <protection locked="0"/>
    </xf>
    <xf numFmtId="44" fontId="0" fillId="34" borderId="0" xfId="0" applyNumberFormat="1" applyFill="1" applyProtection="1">
      <protection locked="0"/>
    </xf>
    <xf numFmtId="44" fontId="0" fillId="0" borderId="0" xfId="0" applyNumberFormat="1"/>
    <xf numFmtId="0" fontId="6" fillId="34" borderId="0" xfId="0" applyFont="1" applyFill="1" applyProtection="1">
      <protection locked="0"/>
    </xf>
    <xf numFmtId="0" fontId="6" fillId="34" borderId="12" xfId="0" applyFont="1" applyFill="1" applyBorder="1" applyProtection="1">
      <protection locked="0"/>
    </xf>
    <xf numFmtId="44" fontId="23" fillId="0" borderId="0" xfId="29" applyNumberFormat="1" applyFont="1" applyFill="1" applyBorder="1" applyProtection="1"/>
    <xf numFmtId="0" fontId="23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0" fontId="7" fillId="35" borderId="0" xfId="0" applyFont="1" applyFill="1"/>
    <xf numFmtId="0" fontId="53" fillId="0" borderId="0" xfId="0" applyFont="1" applyAlignment="1" applyProtection="1">
      <alignment wrapText="1"/>
    </xf>
    <xf numFmtId="167" fontId="7" fillId="0" borderId="0" xfId="0" applyNumberFormat="1" applyFont="1" applyFill="1" applyProtection="1"/>
    <xf numFmtId="44" fontId="6" fillId="34" borderId="0" xfId="0" applyNumberFormat="1" applyFont="1" applyFill="1" applyProtection="1">
      <protection locked="0"/>
    </xf>
    <xf numFmtId="44" fontId="0" fillId="34" borderId="12" xfId="29" applyNumberFormat="1" applyFont="1" applyFill="1" applyBorder="1" applyProtection="1">
      <protection locked="0"/>
    </xf>
    <xf numFmtId="44" fontId="7" fillId="0" borderId="0" xfId="0" applyNumberFormat="1" applyFont="1" applyFill="1" applyProtection="1"/>
    <xf numFmtId="0" fontId="6" fillId="0" borderId="0" xfId="0" applyFont="1" applyFill="1" applyProtection="1">
      <protection locked="0"/>
    </xf>
    <xf numFmtId="0" fontId="17" fillId="0" borderId="0" xfId="0" applyFont="1" applyProtection="1"/>
    <xf numFmtId="0" fontId="18" fillId="0" borderId="0" xfId="0" applyFont="1" applyProtection="1"/>
    <xf numFmtId="14" fontId="18" fillId="0" borderId="0" xfId="0" applyNumberFormat="1" applyFont="1" applyProtection="1"/>
    <xf numFmtId="0" fontId="19" fillId="0" borderId="0" xfId="0" applyFont="1" applyProtection="1"/>
    <xf numFmtId="0" fontId="20" fillId="0" borderId="0" xfId="0" applyFont="1" applyProtection="1"/>
    <xf numFmtId="44" fontId="14" fillId="0" borderId="0" xfId="0" applyNumberFormat="1" applyFont="1" applyProtection="1"/>
    <xf numFmtId="0" fontId="10" fillId="0" borderId="0" xfId="0" applyFont="1" applyProtection="1"/>
    <xf numFmtId="0" fontId="18" fillId="36" borderId="0" xfId="0" applyFont="1" applyFill="1" applyAlignment="1" applyProtection="1">
      <alignment vertical="center"/>
    </xf>
    <xf numFmtId="0" fontId="0" fillId="36" borderId="0" xfId="0" applyFill="1" applyProtection="1"/>
    <xf numFmtId="0" fontId="18" fillId="35" borderId="0" xfId="0" applyFont="1" applyFill="1" applyProtection="1"/>
    <xf numFmtId="44" fontId="0" fillId="35" borderId="0" xfId="29" applyNumberFormat="1" applyFont="1" applyFill="1" applyBorder="1" applyProtection="1"/>
    <xf numFmtId="0" fontId="23" fillId="0" borderId="0" xfId="28" applyNumberFormat="1" applyFont="1" applyBorder="1" applyProtection="1"/>
    <xf numFmtId="0" fontId="0" fillId="0" borderId="0" xfId="0" applyFill="1" applyBorder="1" applyProtection="1"/>
    <xf numFmtId="0" fontId="7" fillId="36" borderId="0" xfId="0" applyFont="1" applyFill="1" applyProtection="1"/>
    <xf numFmtId="0" fontId="7" fillId="35" borderId="0" xfId="0" applyFont="1" applyFill="1" applyProtection="1"/>
    <xf numFmtId="167" fontId="6" fillId="34" borderId="12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</cellXfs>
  <cellStyles count="121">
    <cellStyle name="20% - Accent1" xfId="1" builtinId="30" customBuiltin="1"/>
    <cellStyle name="20% - Accent1 2" xfId="47"/>
    <cellStyle name="20% - Accent1 3" xfId="61"/>
    <cellStyle name="20% - Accent1 4" xfId="75"/>
    <cellStyle name="20% - Accent1 5" xfId="89"/>
    <cellStyle name="20% - Accent1 6" xfId="103"/>
    <cellStyle name="20% - Accent2" xfId="2" builtinId="34" customBuiltin="1"/>
    <cellStyle name="20% - Accent2 2" xfId="49"/>
    <cellStyle name="20% - Accent2 3" xfId="63"/>
    <cellStyle name="20% - Accent2 4" xfId="77"/>
    <cellStyle name="20% - Accent2 5" xfId="91"/>
    <cellStyle name="20% - Accent2 6" xfId="105"/>
    <cellStyle name="20% - Accent3" xfId="3" builtinId="38" customBuiltin="1"/>
    <cellStyle name="20% - Accent3 2" xfId="51"/>
    <cellStyle name="20% - Accent3 3" xfId="65"/>
    <cellStyle name="20% - Accent3 4" xfId="79"/>
    <cellStyle name="20% - Accent3 5" xfId="93"/>
    <cellStyle name="20% - Accent3 6" xfId="107"/>
    <cellStyle name="20% - Accent4" xfId="4" builtinId="42" customBuiltin="1"/>
    <cellStyle name="20% - Accent4 2" xfId="53"/>
    <cellStyle name="20% - Accent4 3" xfId="67"/>
    <cellStyle name="20% - Accent4 4" xfId="81"/>
    <cellStyle name="20% - Accent4 5" xfId="95"/>
    <cellStyle name="20% - Accent4 6" xfId="109"/>
    <cellStyle name="20% - Accent5" xfId="5" builtinId="46" customBuiltin="1"/>
    <cellStyle name="20% - Accent5 2" xfId="55"/>
    <cellStyle name="20% - Accent5 3" xfId="69"/>
    <cellStyle name="20% - Accent5 4" xfId="83"/>
    <cellStyle name="20% - Accent5 5" xfId="97"/>
    <cellStyle name="20% - Accent5 6" xfId="111"/>
    <cellStyle name="20% - Accent6" xfId="6" builtinId="50" customBuiltin="1"/>
    <cellStyle name="20% - Accent6 2" xfId="57"/>
    <cellStyle name="20% - Accent6 3" xfId="71"/>
    <cellStyle name="20% - Accent6 4" xfId="85"/>
    <cellStyle name="20% - Accent6 5" xfId="99"/>
    <cellStyle name="20% - Accent6 6" xfId="113"/>
    <cellStyle name="40% - Accent1" xfId="7" builtinId="31" customBuiltin="1"/>
    <cellStyle name="40% - Accent1 2" xfId="48"/>
    <cellStyle name="40% - Accent1 3" xfId="62"/>
    <cellStyle name="40% - Accent1 4" xfId="76"/>
    <cellStyle name="40% - Accent1 5" xfId="90"/>
    <cellStyle name="40% - Accent1 6" xfId="104"/>
    <cellStyle name="40% - Accent2" xfId="8" builtinId="35" customBuiltin="1"/>
    <cellStyle name="40% - Accent2 2" xfId="50"/>
    <cellStyle name="40% - Accent2 3" xfId="64"/>
    <cellStyle name="40% - Accent2 4" xfId="78"/>
    <cellStyle name="40% - Accent2 5" xfId="92"/>
    <cellStyle name="40% - Accent2 6" xfId="106"/>
    <cellStyle name="40% - Accent3" xfId="9" builtinId="39" customBuiltin="1"/>
    <cellStyle name="40% - Accent3 2" xfId="52"/>
    <cellStyle name="40% - Accent3 3" xfId="66"/>
    <cellStyle name="40% - Accent3 4" xfId="80"/>
    <cellStyle name="40% - Accent3 5" xfId="94"/>
    <cellStyle name="40% - Accent3 6" xfId="108"/>
    <cellStyle name="40% - Accent4" xfId="10" builtinId="43" customBuiltin="1"/>
    <cellStyle name="40% - Accent4 2" xfId="54"/>
    <cellStyle name="40% - Accent4 3" xfId="68"/>
    <cellStyle name="40% - Accent4 4" xfId="82"/>
    <cellStyle name="40% - Accent4 5" xfId="96"/>
    <cellStyle name="40% - Accent4 6" xfId="110"/>
    <cellStyle name="40% - Accent5" xfId="11" builtinId="47" customBuiltin="1"/>
    <cellStyle name="40% - Accent5 2" xfId="56"/>
    <cellStyle name="40% - Accent5 3" xfId="70"/>
    <cellStyle name="40% - Accent5 4" xfId="84"/>
    <cellStyle name="40% - Accent5 5" xfId="98"/>
    <cellStyle name="40% - Accent5 6" xfId="112"/>
    <cellStyle name="40% - Accent6" xfId="12" builtinId="51" customBuiltin="1"/>
    <cellStyle name="40% - Accent6 2" xfId="58"/>
    <cellStyle name="40% - Accent6 3" xfId="72"/>
    <cellStyle name="40% - Accent6 4" xfId="86"/>
    <cellStyle name="40% - Accent6 5" xfId="100"/>
    <cellStyle name="40% - Accent6 6" xfId="114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Followed Hyperlink" xfId="116" builtinId="9" hidden="1"/>
    <cellStyle name="Followed Hyperlink" xfId="118" builtinId="9" hidden="1"/>
    <cellStyle name="Followed Hyperlink" xfId="120" builtinId="9" hidde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115" builtinId="8" hidden="1"/>
    <cellStyle name="Hyperlink" xfId="117" builtinId="8" hidden="1"/>
    <cellStyle name="Hyperlink" xfId="119" builtinId="8" hidde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3"/>
    <cellStyle name="Normal 3" xfId="45"/>
    <cellStyle name="Normal 4" xfId="59"/>
    <cellStyle name="Normal 5" xfId="73"/>
    <cellStyle name="Normal 6" xfId="87"/>
    <cellStyle name="Normal 7" xfId="101"/>
    <cellStyle name="Note 2" xfId="44"/>
    <cellStyle name="Note 3" xfId="46"/>
    <cellStyle name="Note 4" xfId="60"/>
    <cellStyle name="Note 5" xfId="74"/>
    <cellStyle name="Note 6" xfId="88"/>
    <cellStyle name="Note 7" xfId="102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40"/>
  <sheetViews>
    <sheetView tabSelected="1" zoomScaleSheetLayoutView="100" workbookViewId="0">
      <selection activeCell="B7" sqref="B7"/>
    </sheetView>
  </sheetViews>
  <sheetFormatPr defaultColWidth="8.85546875" defaultRowHeight="12.75"/>
  <cols>
    <col min="1" max="1" width="50" customWidth="1"/>
    <col min="2" max="2" width="17.28515625" customWidth="1"/>
    <col min="3" max="3" width="47.28515625" customWidth="1"/>
  </cols>
  <sheetData>
    <row r="1" spans="1:37" ht="23.25">
      <c r="A1" s="102" t="s">
        <v>0</v>
      </c>
      <c r="B1" s="10"/>
      <c r="C1" s="32"/>
    </row>
    <row r="2" spans="1:37">
      <c r="A2" s="10"/>
      <c r="B2" s="10"/>
      <c r="C2" s="53" t="s">
        <v>280</v>
      </c>
    </row>
    <row r="3" spans="1:37">
      <c r="A3" s="10"/>
      <c r="B3" s="1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39" thickBot="1">
      <c r="A4" s="90" t="s">
        <v>270</v>
      </c>
      <c r="B4" s="10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3.5" thickBot="1">
      <c r="A5" s="9" t="s">
        <v>1</v>
      </c>
      <c r="B5" s="72">
        <v>43101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3.5" thickBot="1">
      <c r="A6" s="9"/>
      <c r="B6" s="1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3.5" thickBot="1">
      <c r="A7" s="9" t="s">
        <v>264</v>
      </c>
      <c r="B7" s="73" t="s">
        <v>276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3.5" thickBot="1">
      <c r="A8" s="9"/>
      <c r="B8" s="10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3.5" thickBot="1">
      <c r="A9" s="9" t="s">
        <v>35</v>
      </c>
      <c r="B9" s="74">
        <v>77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1" customHeight="1" thickBot="1">
      <c r="A10" s="103" t="s">
        <v>178</v>
      </c>
      <c r="B10" s="10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3.5" thickBot="1">
      <c r="A11" s="9" t="s">
        <v>2</v>
      </c>
      <c r="B11" s="75">
        <v>40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3.5" thickBot="1">
      <c r="A12" s="9"/>
      <c r="B12" s="1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ht="13.5" thickBot="1">
      <c r="A13" s="9" t="s">
        <v>177</v>
      </c>
      <c r="B13" s="75">
        <f>B30</f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21.75" customHeight="1" thickBot="1">
      <c r="A14" s="105" t="s">
        <v>179</v>
      </c>
      <c r="B14" s="106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13.5" thickBot="1">
      <c r="A15" s="9" t="s">
        <v>202</v>
      </c>
      <c r="B15" s="76">
        <v>77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13.5" thickBot="1">
      <c r="A16" s="9"/>
      <c r="B16" s="10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13.5" thickBot="1">
      <c r="A17" s="9" t="s">
        <v>279</v>
      </c>
      <c r="B17" s="77">
        <v>20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>
      <c r="A18" s="9"/>
      <c r="B18" s="10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>
      <c r="A19" s="9" t="s">
        <v>205</v>
      </c>
      <c r="B19" s="69">
        <f>B15*B17</f>
        <v>1540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>
      <c r="A20" s="10"/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>
      <c r="A21" s="9" t="s">
        <v>203</v>
      </c>
      <c r="B21" s="68">
        <f>Winners!D2</f>
        <v>1330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>
      <c r="A22" s="9"/>
      <c r="B22" s="1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A23" s="9" t="s">
        <v>21</v>
      </c>
      <c r="B23" s="85">
        <f>B36</f>
        <v>130.18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A24" s="9"/>
      <c r="B24" s="6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>
      <c r="A25" s="9" t="s">
        <v>38</v>
      </c>
      <c r="B25" s="85">
        <f>B44</f>
        <v>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A26" s="10"/>
      <c r="B26" s="10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>
      <c r="A27" s="9" t="s">
        <v>180</v>
      </c>
      <c r="B27" s="85">
        <f>B50</f>
        <v>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>
      <c r="A28" s="10"/>
      <c r="B28" s="1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>
      <c r="A29" s="9" t="s">
        <v>33</v>
      </c>
      <c r="B29" s="1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>
      <c r="A30" s="109" t="s">
        <v>265</v>
      </c>
      <c r="B30" s="12">
        <f>SUM(B31:B34)</f>
        <v>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>
      <c r="A31" s="83"/>
      <c r="B31" s="8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>
      <c r="A32" s="83"/>
      <c r="B32" s="92">
        <v>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>
      <c r="A33" s="83"/>
      <c r="B33" s="8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>
      <c r="A34" s="83"/>
      <c r="B34" s="8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89" t="s">
        <v>268</v>
      </c>
      <c r="B36" s="91">
        <f>SUM(B37:B43)</f>
        <v>130.18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84" t="s">
        <v>266</v>
      </c>
      <c r="B37" s="111">
        <v>130.18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>
      <c r="A38" s="84" t="s">
        <v>267</v>
      </c>
      <c r="B38" s="78">
        <v>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>
      <c r="A39" s="79"/>
      <c r="B39" s="7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>
      <c r="A40" s="79"/>
      <c r="B40" s="8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41" s="79"/>
      <c r="B41" s="80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42" s="79"/>
      <c r="B42" s="80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43" s="79"/>
      <c r="B43" s="80"/>
      <c r="C43" s="67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44" s="110" t="s">
        <v>269</v>
      </c>
      <c r="B44" s="94">
        <f>SUM(B45:B48)</f>
        <v>1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45" s="79"/>
      <c r="B45" s="9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>
      <c r="A46" s="84" t="s">
        <v>277</v>
      </c>
      <c r="B46" s="93">
        <v>1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>
      <c r="A47" s="79"/>
      <c r="B47" s="9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>
      <c r="A48" s="79"/>
      <c r="B48" s="9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>
      <c r="A49" s="79"/>
      <c r="B49" s="9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>
      <c r="A50" s="89" t="s">
        <v>180</v>
      </c>
      <c r="B50" s="94">
        <f>SUM(B51:B54)</f>
        <v>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>
      <c r="A51" s="79"/>
      <c r="B51" s="9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>
      <c r="A52" s="84" t="s">
        <v>278</v>
      </c>
      <c r="B52" s="93">
        <v>2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>
      <c r="A53" s="79"/>
      <c r="B53" s="9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>
      <c r="A54" s="79"/>
      <c r="B54" s="9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>
      <c r="A55" s="86"/>
      <c r="B55" s="87"/>
      <c r="C55" s="8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>
      <c r="A56" s="86"/>
      <c r="B56" s="87"/>
      <c r="C56" s="87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>
      <c r="A57" s="86"/>
      <c r="B57" s="87"/>
      <c r="C57" s="87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>
      <c r="A58" s="86"/>
      <c r="B58" s="87"/>
      <c r="C58" s="88"/>
    </row>
    <row r="59" spans="1:37">
      <c r="A59" s="86"/>
      <c r="B59" s="87"/>
      <c r="C59" s="88"/>
    </row>
    <row r="60" spans="1:37">
      <c r="A60" s="86"/>
      <c r="B60" s="87"/>
      <c r="C60" s="88"/>
    </row>
    <row r="61" spans="1:37">
      <c r="A61" s="86"/>
      <c r="B61" s="87"/>
      <c r="C61" s="88"/>
    </row>
    <row r="62" spans="1:37">
      <c r="A62" s="86"/>
      <c r="B62" s="87"/>
      <c r="C62" s="88"/>
    </row>
    <row r="63" spans="1:37">
      <c r="A63" s="86"/>
      <c r="B63" s="87"/>
      <c r="C63" s="88"/>
    </row>
    <row r="64" spans="1:37">
      <c r="A64" s="86"/>
      <c r="B64" s="87"/>
      <c r="C64" s="88"/>
    </row>
    <row r="65" spans="1:2">
      <c r="A65" s="20"/>
      <c r="B65" s="4"/>
    </row>
    <row r="66" spans="1:2">
      <c r="A66" s="20"/>
      <c r="B66" s="4"/>
    </row>
    <row r="67" spans="1:2">
      <c r="A67" s="20"/>
      <c r="B67" s="4"/>
    </row>
    <row r="68" spans="1:2">
      <c r="A68" s="20"/>
      <c r="B68" s="4"/>
    </row>
    <row r="69" spans="1:2">
      <c r="A69" s="20"/>
      <c r="B69" s="4"/>
    </row>
    <row r="70" spans="1:2">
      <c r="A70" s="20"/>
      <c r="B70" s="4"/>
    </row>
    <row r="71" spans="1:2">
      <c r="A71" s="20"/>
      <c r="B71" s="4"/>
    </row>
    <row r="72" spans="1:2">
      <c r="A72" s="20"/>
      <c r="B72" s="4"/>
    </row>
    <row r="73" spans="1:2">
      <c r="A73" s="20"/>
      <c r="B73" s="4"/>
    </row>
    <row r="74" spans="1:2">
      <c r="A74" s="20"/>
      <c r="B74" s="4"/>
    </row>
    <row r="75" spans="1:2">
      <c r="A75" s="20"/>
      <c r="B75" s="4"/>
    </row>
    <row r="76" spans="1:2">
      <c r="A76" s="20"/>
      <c r="B76" s="4"/>
    </row>
    <row r="77" spans="1:2">
      <c r="A77" s="20"/>
      <c r="B77" s="4"/>
    </row>
    <row r="78" spans="1:2">
      <c r="A78" s="20"/>
      <c r="B78" s="4"/>
    </row>
    <row r="79" spans="1:2">
      <c r="A79" s="20"/>
      <c r="B79" s="4"/>
    </row>
    <row r="80" spans="1:2">
      <c r="A80" s="20"/>
      <c r="B80" s="4"/>
    </row>
    <row r="81" spans="1:2">
      <c r="A81" s="20"/>
      <c r="B81" s="4"/>
    </row>
    <row r="82" spans="1:2">
      <c r="A82" s="20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4"/>
      <c r="B89" s="4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4"/>
      <c r="B107" s="4"/>
    </row>
    <row r="108" spans="1:2">
      <c r="A108" s="4"/>
      <c r="B108" s="4"/>
    </row>
    <row r="109" spans="1:2">
      <c r="A109" s="4"/>
      <c r="B109" s="4"/>
    </row>
    <row r="110" spans="1:2">
      <c r="A110" s="4"/>
      <c r="B110" s="4"/>
    </row>
    <row r="111" spans="1:2">
      <c r="A111" s="4"/>
      <c r="B111" s="4"/>
    </row>
    <row r="112" spans="1:2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</sheetData>
  <sheetProtection password="CA35" sheet="1" objects="1" scenarios="1" selectLockedCells="1"/>
  <phoneticPr fontId="0" type="noConversion"/>
  <pageMargins left="0.75" right="0.75" top="1" bottom="1" header="0.5" footer="0.5"/>
  <pageSetup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K85"/>
  <sheetViews>
    <sheetView topLeftCell="A5" zoomScaleSheetLayoutView="70" workbookViewId="0">
      <selection activeCell="F44" sqref="F44"/>
    </sheetView>
  </sheetViews>
  <sheetFormatPr defaultColWidth="8.85546875" defaultRowHeight="12.75"/>
  <cols>
    <col min="1" max="1" width="9.7109375" customWidth="1"/>
    <col min="2" max="2" width="10.140625" style="33" customWidth="1"/>
    <col min="3" max="3" width="19.7109375" customWidth="1"/>
    <col min="4" max="4" width="14.28515625" customWidth="1"/>
    <col min="5" max="5" width="25.42578125" customWidth="1"/>
  </cols>
  <sheetData>
    <row r="2" spans="1:11" ht="18">
      <c r="C2" s="7" t="s">
        <v>25</v>
      </c>
      <c r="D2" s="66">
        <f>SUM(D9:D60)</f>
        <v>1330</v>
      </c>
      <c r="E2" s="7"/>
    </row>
    <row r="3" spans="1:11" ht="15.75">
      <c r="D3" s="6">
        <f>+'Input Form'!B5</f>
        <v>43101</v>
      </c>
      <c r="E3" s="6"/>
    </row>
    <row r="4" spans="1:11" ht="15.75">
      <c r="C4" s="5" t="str">
        <f>+'Input Form'!B7</f>
        <v>Master Copy</v>
      </c>
      <c r="D4" s="5"/>
      <c r="E4" s="5"/>
    </row>
    <row r="5" spans="1:11" ht="15.75">
      <c r="E5" s="5"/>
    </row>
    <row r="6" spans="1:11" ht="15.75">
      <c r="C6" s="5" t="s">
        <v>29</v>
      </c>
      <c r="D6" s="5"/>
      <c r="E6" s="5"/>
    </row>
    <row r="7" spans="1:11" ht="15.75">
      <c r="C7" s="5"/>
      <c r="D7" s="5"/>
      <c r="E7" s="5"/>
    </row>
    <row r="8" spans="1:11">
      <c r="A8" t="s">
        <v>51</v>
      </c>
      <c r="B8" t="s">
        <v>40</v>
      </c>
      <c r="C8" t="s">
        <v>41</v>
      </c>
      <c r="D8" t="s">
        <v>52</v>
      </c>
      <c r="E8" t="s">
        <v>53</v>
      </c>
      <c r="G8" s="64" t="s">
        <v>176</v>
      </c>
    </row>
    <row r="9" spans="1:11">
      <c r="A9" s="70">
        <v>5973</v>
      </c>
      <c r="B9" s="70" t="s">
        <v>83</v>
      </c>
      <c r="C9" s="70" t="s">
        <v>216</v>
      </c>
      <c r="D9" s="70">
        <v>115</v>
      </c>
      <c r="E9" s="70" t="s">
        <v>181</v>
      </c>
      <c r="F9" s="70"/>
      <c r="H9" s="10"/>
      <c r="I9" s="10"/>
      <c r="J9" s="10"/>
      <c r="K9" s="10"/>
    </row>
    <row r="10" spans="1:11">
      <c r="A10" s="70">
        <v>7852</v>
      </c>
      <c r="B10" s="70" t="s">
        <v>105</v>
      </c>
      <c r="C10" s="70" t="s">
        <v>245</v>
      </c>
      <c r="D10" s="70">
        <v>115</v>
      </c>
      <c r="E10" s="70" t="s">
        <v>181</v>
      </c>
      <c r="F10" s="70"/>
      <c r="G10" s="10"/>
      <c r="H10" s="10"/>
      <c r="I10" s="10"/>
      <c r="J10" s="10"/>
      <c r="K10" s="10"/>
    </row>
    <row r="11" spans="1:11">
      <c r="A11" s="70">
        <v>5782</v>
      </c>
      <c r="B11" s="70" t="s">
        <v>134</v>
      </c>
      <c r="C11" s="70" t="s">
        <v>135</v>
      </c>
      <c r="D11" s="70">
        <v>115</v>
      </c>
      <c r="E11" s="70" t="s">
        <v>181</v>
      </c>
      <c r="F11" s="70"/>
      <c r="G11" s="10"/>
      <c r="H11" s="10"/>
      <c r="I11" s="10"/>
      <c r="J11" s="10"/>
      <c r="K11" s="10"/>
    </row>
    <row r="12" spans="1:11">
      <c r="A12" s="70">
        <v>7194</v>
      </c>
      <c r="B12" s="70" t="s">
        <v>125</v>
      </c>
      <c r="C12" s="70" t="s">
        <v>126</v>
      </c>
      <c r="D12" s="70">
        <v>115</v>
      </c>
      <c r="E12" s="70" t="s">
        <v>181</v>
      </c>
      <c r="F12" s="70"/>
      <c r="G12" s="10"/>
      <c r="H12" s="10"/>
      <c r="I12" s="10"/>
      <c r="J12" s="10"/>
      <c r="K12" s="10"/>
    </row>
    <row r="13" spans="1:11">
      <c r="A13" s="70">
        <v>1171</v>
      </c>
      <c r="B13" s="70" t="s">
        <v>155</v>
      </c>
      <c r="C13" s="70" t="s">
        <v>156</v>
      </c>
      <c r="D13" s="70">
        <v>85</v>
      </c>
      <c r="E13" s="70" t="s">
        <v>182</v>
      </c>
      <c r="F13" s="70"/>
      <c r="G13" s="10"/>
      <c r="H13" s="10"/>
      <c r="I13" s="10"/>
      <c r="J13" s="10"/>
      <c r="K13" s="10"/>
    </row>
    <row r="14" spans="1:11">
      <c r="A14" s="70">
        <v>5077</v>
      </c>
      <c r="B14" s="70" t="s">
        <v>73</v>
      </c>
      <c r="C14" s="70" t="s">
        <v>70</v>
      </c>
      <c r="D14" s="70">
        <v>85</v>
      </c>
      <c r="E14" s="70" t="s">
        <v>182</v>
      </c>
      <c r="F14" s="70"/>
      <c r="G14" s="10"/>
      <c r="H14" s="10"/>
      <c r="I14" s="10"/>
      <c r="J14" s="10"/>
      <c r="K14" s="10"/>
    </row>
    <row r="15" spans="1:11">
      <c r="A15" s="70">
        <v>3951</v>
      </c>
      <c r="B15" s="70" t="s">
        <v>251</v>
      </c>
      <c r="C15" s="70" t="s">
        <v>252</v>
      </c>
      <c r="D15" s="70">
        <v>85</v>
      </c>
      <c r="E15" s="70" t="s">
        <v>182</v>
      </c>
      <c r="F15" s="70"/>
      <c r="G15" s="10"/>
      <c r="H15" s="10"/>
      <c r="I15" s="10"/>
      <c r="J15" s="10"/>
      <c r="K15" s="10"/>
    </row>
    <row r="16" spans="1:11">
      <c r="A16" s="70">
        <v>9152</v>
      </c>
      <c r="B16" s="70" t="s">
        <v>188</v>
      </c>
      <c r="C16" s="70" t="s">
        <v>189</v>
      </c>
      <c r="D16" s="70">
        <v>85</v>
      </c>
      <c r="E16" s="70" t="s">
        <v>182</v>
      </c>
      <c r="F16" s="70"/>
      <c r="G16" s="10"/>
      <c r="H16" s="10"/>
      <c r="I16" s="10"/>
      <c r="J16" s="10"/>
      <c r="K16" s="10"/>
    </row>
    <row r="17" spans="1:11">
      <c r="A17" s="70">
        <v>6912</v>
      </c>
      <c r="B17" s="70" t="s">
        <v>77</v>
      </c>
      <c r="C17" s="70" t="s">
        <v>253</v>
      </c>
      <c r="D17" s="70">
        <v>60</v>
      </c>
      <c r="E17" s="70" t="s">
        <v>186</v>
      </c>
      <c r="F17" s="70"/>
      <c r="G17" s="10"/>
      <c r="H17" s="10"/>
      <c r="I17" s="10"/>
      <c r="J17" s="10"/>
      <c r="K17" s="10"/>
    </row>
    <row r="18" spans="1:11">
      <c r="A18" s="70">
        <v>9468</v>
      </c>
      <c r="B18" s="70" t="s">
        <v>254</v>
      </c>
      <c r="C18" s="70" t="s">
        <v>255</v>
      </c>
      <c r="D18" s="70">
        <v>60</v>
      </c>
      <c r="E18" s="70" t="s">
        <v>186</v>
      </c>
      <c r="F18" s="70"/>
      <c r="G18" s="10"/>
      <c r="H18" s="10"/>
      <c r="I18" s="10"/>
      <c r="J18" s="10"/>
      <c r="K18" s="10"/>
    </row>
    <row r="19" spans="1:11">
      <c r="A19" s="70">
        <v>9460</v>
      </c>
      <c r="B19" s="70" t="s">
        <v>141</v>
      </c>
      <c r="C19" s="70" t="s">
        <v>236</v>
      </c>
      <c r="D19" s="70">
        <v>60</v>
      </c>
      <c r="E19" s="70" t="s">
        <v>186</v>
      </c>
      <c r="F19" s="70"/>
      <c r="G19" s="10"/>
      <c r="H19" s="10"/>
      <c r="I19" s="10"/>
      <c r="J19" s="10"/>
      <c r="K19" s="10"/>
    </row>
    <row r="20" spans="1:11">
      <c r="A20" s="70">
        <v>8049</v>
      </c>
      <c r="B20" s="70" t="s">
        <v>61</v>
      </c>
      <c r="C20" s="70" t="s">
        <v>145</v>
      </c>
      <c r="D20" s="70">
        <v>60</v>
      </c>
      <c r="E20" s="70" t="s">
        <v>186</v>
      </c>
      <c r="F20" s="70"/>
      <c r="G20" s="10"/>
      <c r="H20" s="10"/>
      <c r="I20" s="10"/>
      <c r="J20" s="10"/>
      <c r="K20" s="10"/>
    </row>
    <row r="21" spans="1:11">
      <c r="A21" s="70">
        <v>1802</v>
      </c>
      <c r="B21" s="70" t="s">
        <v>71</v>
      </c>
      <c r="C21" s="70" t="s">
        <v>256</v>
      </c>
      <c r="D21" s="70">
        <v>40</v>
      </c>
      <c r="E21" s="70" t="s">
        <v>191</v>
      </c>
      <c r="F21" s="70"/>
      <c r="G21" s="10"/>
      <c r="H21" s="10"/>
      <c r="I21" s="10"/>
      <c r="J21" s="10"/>
      <c r="K21" s="10"/>
    </row>
    <row r="22" spans="1:11">
      <c r="A22" s="70">
        <v>1606</v>
      </c>
      <c r="B22" s="70" t="s">
        <v>75</v>
      </c>
      <c r="C22" s="70" t="s">
        <v>115</v>
      </c>
      <c r="D22" s="70">
        <v>40</v>
      </c>
      <c r="E22" s="70" t="s">
        <v>191</v>
      </c>
      <c r="F22" s="70"/>
      <c r="G22" s="10"/>
      <c r="H22" s="10"/>
      <c r="I22" s="10"/>
      <c r="J22" s="10"/>
      <c r="K22" s="10"/>
    </row>
    <row r="23" spans="1:11">
      <c r="A23" s="70">
        <v>5704</v>
      </c>
      <c r="B23" s="70" t="s">
        <v>257</v>
      </c>
      <c r="C23" s="70" t="s">
        <v>258</v>
      </c>
      <c r="D23" s="70">
        <v>40</v>
      </c>
      <c r="E23" s="70" t="s">
        <v>191</v>
      </c>
      <c r="F23" s="70"/>
      <c r="G23" s="10"/>
      <c r="H23" s="10"/>
      <c r="I23" s="10"/>
      <c r="J23" s="10"/>
      <c r="K23" s="10"/>
    </row>
    <row r="24" spans="1:11">
      <c r="A24" s="70">
        <v>3893</v>
      </c>
      <c r="B24" s="70" t="s">
        <v>61</v>
      </c>
      <c r="C24" s="70" t="s">
        <v>259</v>
      </c>
      <c r="D24" s="70">
        <v>40</v>
      </c>
      <c r="E24" s="70" t="s">
        <v>191</v>
      </c>
      <c r="F24" s="70"/>
      <c r="G24" s="10"/>
      <c r="H24" s="10"/>
      <c r="I24" s="10"/>
      <c r="J24" s="10"/>
      <c r="K24" s="10"/>
    </row>
    <row r="25" spans="1:11">
      <c r="A25" s="70">
        <v>6720</v>
      </c>
      <c r="B25" s="70" t="s">
        <v>150</v>
      </c>
      <c r="C25" s="70" t="s">
        <v>198</v>
      </c>
      <c r="D25" s="70">
        <v>25</v>
      </c>
      <c r="E25" s="70" t="s">
        <v>193</v>
      </c>
      <c r="F25" s="70"/>
      <c r="G25" s="10"/>
      <c r="H25" s="10"/>
      <c r="I25" s="10"/>
      <c r="J25" s="10"/>
      <c r="K25" s="10"/>
    </row>
    <row r="26" spans="1:11">
      <c r="A26" s="70">
        <v>1374</v>
      </c>
      <c r="B26" s="70" t="s">
        <v>260</v>
      </c>
      <c r="C26" s="70" t="s">
        <v>261</v>
      </c>
      <c r="D26" s="70">
        <v>25</v>
      </c>
      <c r="E26" s="70" t="s">
        <v>193</v>
      </c>
      <c r="F26" s="70"/>
      <c r="G26" s="10"/>
      <c r="H26" s="10"/>
      <c r="I26" s="10"/>
      <c r="J26" s="10"/>
      <c r="K26" s="10"/>
    </row>
    <row r="27" spans="1:11">
      <c r="A27" s="70">
        <v>6821</v>
      </c>
      <c r="B27" s="70" t="s">
        <v>71</v>
      </c>
      <c r="C27" s="70" t="s">
        <v>72</v>
      </c>
      <c r="D27" s="70">
        <v>25</v>
      </c>
      <c r="E27" s="70" t="s">
        <v>193</v>
      </c>
      <c r="F27" s="70"/>
      <c r="G27" s="10"/>
      <c r="H27" s="10"/>
      <c r="I27" s="10"/>
      <c r="J27" s="10"/>
      <c r="K27" s="10"/>
    </row>
    <row r="28" spans="1:11">
      <c r="A28" s="70">
        <v>9056</v>
      </c>
      <c r="B28" s="70" t="s">
        <v>262</v>
      </c>
      <c r="C28" s="70" t="s">
        <v>263</v>
      </c>
      <c r="D28" s="70">
        <v>25</v>
      </c>
      <c r="E28" s="70" t="s">
        <v>193</v>
      </c>
      <c r="F28" s="70"/>
      <c r="G28" s="10"/>
      <c r="H28" s="10"/>
      <c r="I28" s="10"/>
      <c r="J28" s="10"/>
      <c r="K28" s="10"/>
    </row>
    <row r="29" spans="1:11">
      <c r="A29" s="70">
        <v>5011</v>
      </c>
      <c r="B29" s="70" t="s">
        <v>59</v>
      </c>
      <c r="C29" s="70" t="s">
        <v>68</v>
      </c>
      <c r="D29" s="70">
        <v>10</v>
      </c>
      <c r="E29" s="70" t="s">
        <v>197</v>
      </c>
      <c r="F29" s="70"/>
      <c r="G29" s="10"/>
      <c r="H29" s="10"/>
      <c r="I29" s="10"/>
      <c r="J29" s="10"/>
      <c r="K29" s="10"/>
    </row>
    <row r="30" spans="1:11">
      <c r="A30" s="70">
        <v>1165</v>
      </c>
      <c r="B30" s="70" t="s">
        <v>159</v>
      </c>
      <c r="C30" s="70" t="s">
        <v>160</v>
      </c>
      <c r="D30" s="70">
        <v>10</v>
      </c>
      <c r="E30" s="70" t="s">
        <v>197</v>
      </c>
      <c r="F30" s="70"/>
      <c r="G30" s="10"/>
      <c r="H30" s="10"/>
      <c r="I30" s="10"/>
      <c r="J30" s="10"/>
      <c r="K30" s="10"/>
    </row>
    <row r="31" spans="1:11">
      <c r="A31" s="70">
        <v>4646</v>
      </c>
      <c r="B31" s="70" t="s">
        <v>77</v>
      </c>
      <c r="C31" s="70" t="s">
        <v>124</v>
      </c>
      <c r="D31" s="70">
        <v>10</v>
      </c>
      <c r="E31" s="70" t="s">
        <v>197</v>
      </c>
      <c r="F31" s="70"/>
      <c r="G31" s="10"/>
      <c r="H31" s="10"/>
      <c r="I31" s="10"/>
      <c r="J31" s="10"/>
      <c r="K31" s="10"/>
    </row>
    <row r="32" spans="1:11">
      <c r="A32" s="70"/>
      <c r="B32" s="70"/>
      <c r="C32" s="70"/>
      <c r="D32" s="70"/>
      <c r="E32" s="70"/>
      <c r="F32" s="70"/>
      <c r="G32" s="10"/>
      <c r="H32" s="10"/>
      <c r="I32" s="10"/>
      <c r="J32" s="10"/>
      <c r="K32" s="10"/>
    </row>
    <row r="33" spans="1:11">
      <c r="A33" s="70"/>
      <c r="B33" s="70"/>
      <c r="C33" s="70"/>
      <c r="D33" s="70"/>
      <c r="E33" s="70"/>
      <c r="F33" s="70"/>
      <c r="G33" s="10"/>
      <c r="H33" s="10"/>
      <c r="I33" s="10"/>
      <c r="J33" s="10"/>
      <c r="K33" s="10"/>
    </row>
    <row r="34" spans="1:11">
      <c r="A34" s="70"/>
      <c r="B34" s="70"/>
      <c r="C34" s="70"/>
      <c r="D34" s="70"/>
      <c r="E34" s="70"/>
      <c r="F34" s="70"/>
      <c r="G34" s="10"/>
      <c r="H34" s="10"/>
      <c r="I34" s="10"/>
      <c r="J34" s="10"/>
      <c r="K34" s="10"/>
    </row>
    <row r="35" spans="1:11">
      <c r="A35" s="70"/>
      <c r="B35" s="70"/>
      <c r="C35" s="70"/>
      <c r="D35" s="70"/>
      <c r="E35" s="70"/>
      <c r="F35" s="70"/>
      <c r="G35" s="10"/>
      <c r="H35" s="10"/>
      <c r="I35" s="10"/>
      <c r="J35" s="10"/>
      <c r="K35" s="10"/>
    </row>
    <row r="36" spans="1:11">
      <c r="A36" s="70"/>
      <c r="B36" s="70"/>
      <c r="C36" s="70"/>
      <c r="D36" s="70"/>
      <c r="E36" s="70"/>
      <c r="F36" s="70"/>
      <c r="G36" s="10"/>
      <c r="H36" s="10"/>
      <c r="I36" s="10"/>
      <c r="J36" s="10"/>
      <c r="K36" s="10"/>
    </row>
    <row r="37" spans="1:11">
      <c r="A37" s="70"/>
      <c r="B37" s="70"/>
      <c r="C37" s="70"/>
      <c r="D37" s="70"/>
      <c r="E37" s="70"/>
      <c r="F37" s="70"/>
      <c r="G37" s="10"/>
      <c r="H37" s="10"/>
      <c r="I37" s="10"/>
      <c r="J37" s="10"/>
      <c r="K37" s="10"/>
    </row>
    <row r="38" spans="1:11">
      <c r="A38" s="70"/>
      <c r="B38" s="70"/>
      <c r="C38" s="70"/>
      <c r="D38" s="70"/>
      <c r="E38" s="70"/>
      <c r="F38" s="70"/>
      <c r="G38" s="10"/>
      <c r="H38" s="10"/>
      <c r="I38" s="10"/>
      <c r="J38" s="10"/>
      <c r="K38" s="10"/>
    </row>
    <row r="39" spans="1:11">
      <c r="A39" s="70"/>
      <c r="B39" s="71"/>
      <c r="C39" s="70"/>
      <c r="D39" s="70"/>
      <c r="E39" s="70"/>
      <c r="F39" s="70"/>
      <c r="G39" s="10"/>
      <c r="H39" s="10"/>
      <c r="I39" s="10"/>
      <c r="J39" s="10"/>
      <c r="K39" s="10"/>
    </row>
    <row r="40" spans="1:11">
      <c r="A40" s="70"/>
      <c r="B40" s="71"/>
      <c r="C40" s="70"/>
      <c r="D40" s="70"/>
      <c r="E40" s="70"/>
      <c r="F40" s="70"/>
      <c r="G40" s="10"/>
      <c r="H40" s="10"/>
      <c r="I40" s="10"/>
      <c r="J40" s="10"/>
      <c r="K40" s="10"/>
    </row>
    <row r="41" spans="1:11">
      <c r="A41" s="70"/>
      <c r="B41" s="71"/>
      <c r="C41" s="70"/>
      <c r="D41" s="70"/>
      <c r="E41" s="70"/>
      <c r="F41" s="70"/>
      <c r="G41" s="10"/>
      <c r="H41" s="10"/>
      <c r="I41" s="10"/>
      <c r="J41" s="10"/>
      <c r="K41" s="10"/>
    </row>
    <row r="42" spans="1:11">
      <c r="A42" s="70"/>
      <c r="B42" s="71"/>
      <c r="C42" s="70"/>
      <c r="D42" s="70"/>
      <c r="E42" s="70"/>
      <c r="F42" s="70"/>
      <c r="G42" s="10"/>
      <c r="H42" s="10"/>
      <c r="I42" s="10"/>
      <c r="J42" s="10"/>
      <c r="K42" s="10"/>
    </row>
    <row r="43" spans="1:11">
      <c r="A43" s="70"/>
      <c r="B43" s="71"/>
      <c r="C43" s="70"/>
      <c r="D43" s="70"/>
      <c r="E43" s="70"/>
      <c r="F43" s="70"/>
      <c r="G43" s="10"/>
      <c r="H43" s="10"/>
      <c r="I43" s="10"/>
      <c r="J43" s="10"/>
      <c r="K43" s="10"/>
    </row>
    <row r="44" spans="1:11">
      <c r="A44" s="70"/>
      <c r="B44" s="71"/>
      <c r="C44" s="70"/>
      <c r="D44" s="70"/>
      <c r="E44" s="70"/>
      <c r="F44" s="70"/>
      <c r="G44" s="10"/>
      <c r="H44" s="10"/>
      <c r="I44" s="10"/>
      <c r="J44" s="10"/>
      <c r="K44" s="10"/>
    </row>
    <row r="45" spans="1:11">
      <c r="A45" s="70"/>
      <c r="B45" s="71"/>
      <c r="C45" s="70"/>
      <c r="D45" s="70"/>
      <c r="E45" s="70"/>
      <c r="F45" s="70"/>
      <c r="G45" s="10"/>
      <c r="H45" s="10"/>
      <c r="I45" s="10"/>
      <c r="J45" s="10"/>
      <c r="K45" s="10"/>
    </row>
    <row r="46" spans="1:11">
      <c r="A46" s="70"/>
      <c r="B46" s="71"/>
      <c r="C46" s="70"/>
      <c r="D46" s="70"/>
      <c r="E46" s="70"/>
      <c r="F46" s="70"/>
      <c r="G46" s="10"/>
      <c r="H46" s="10"/>
      <c r="I46" s="10"/>
      <c r="J46" s="10"/>
      <c r="K46" s="10"/>
    </row>
    <row r="47" spans="1:11">
      <c r="A47" s="70"/>
      <c r="B47" s="71"/>
      <c r="C47" s="70"/>
      <c r="D47" s="70"/>
      <c r="E47" s="70"/>
      <c r="F47" s="70"/>
      <c r="G47" s="10"/>
      <c r="H47" s="10"/>
      <c r="I47" s="10"/>
      <c r="J47" s="10"/>
      <c r="K47" s="10"/>
    </row>
    <row r="48" spans="1:11">
      <c r="A48" s="70"/>
      <c r="B48" s="71"/>
      <c r="C48" s="70"/>
      <c r="D48" s="70"/>
      <c r="E48" s="70"/>
      <c r="F48" s="70"/>
      <c r="G48" s="10"/>
      <c r="H48" s="10"/>
      <c r="I48" s="10"/>
      <c r="J48" s="10"/>
      <c r="K48" s="10"/>
    </row>
    <row r="49" spans="1:11">
      <c r="A49" s="70"/>
      <c r="B49" s="71"/>
      <c r="C49" s="70"/>
      <c r="D49" s="70"/>
      <c r="E49" s="70"/>
      <c r="F49" s="70"/>
      <c r="G49" s="10"/>
      <c r="H49" s="10"/>
      <c r="I49" s="10"/>
      <c r="J49" s="10"/>
      <c r="K49" s="10"/>
    </row>
    <row r="50" spans="1:11">
      <c r="A50" s="70"/>
      <c r="B50" s="71"/>
      <c r="C50" s="70"/>
      <c r="D50" s="70"/>
      <c r="E50" s="70"/>
      <c r="F50" s="70"/>
      <c r="G50" s="10"/>
      <c r="H50" s="10"/>
      <c r="I50" s="10"/>
      <c r="J50" s="10"/>
      <c r="K50" s="10"/>
    </row>
    <row r="51" spans="1:11">
      <c r="A51" s="70"/>
      <c r="B51" s="71"/>
      <c r="C51" s="70"/>
      <c r="D51" s="70"/>
      <c r="E51" s="70"/>
      <c r="F51" s="70"/>
      <c r="G51" s="10"/>
      <c r="H51" s="10"/>
      <c r="I51" s="10"/>
      <c r="J51" s="10"/>
      <c r="K51" s="10"/>
    </row>
    <row r="52" spans="1:11">
      <c r="A52" s="70"/>
      <c r="B52" s="71"/>
      <c r="C52" s="70"/>
      <c r="D52" s="70"/>
      <c r="E52" s="70"/>
      <c r="F52" s="70"/>
      <c r="G52" s="10"/>
      <c r="H52" s="10"/>
      <c r="I52" s="10"/>
      <c r="J52" s="10"/>
      <c r="K52" s="10"/>
    </row>
    <row r="53" spans="1:11">
      <c r="A53" s="70"/>
      <c r="B53" s="71"/>
      <c r="C53" s="70"/>
      <c r="D53" s="70"/>
      <c r="E53" s="70"/>
      <c r="F53" s="70"/>
      <c r="G53" s="10"/>
      <c r="H53" s="10"/>
      <c r="I53" s="10"/>
      <c r="J53" s="10"/>
      <c r="K53" s="10"/>
    </row>
    <row r="54" spans="1:11">
      <c r="A54" s="70"/>
      <c r="B54" s="71"/>
      <c r="C54" s="70"/>
      <c r="D54" s="70"/>
      <c r="E54" s="70"/>
      <c r="F54" s="70"/>
      <c r="G54" s="10"/>
      <c r="H54" s="10"/>
      <c r="I54" s="10"/>
      <c r="J54" s="10"/>
      <c r="K54" s="10"/>
    </row>
    <row r="55" spans="1:11">
      <c r="A55" s="70"/>
      <c r="B55" s="71"/>
      <c r="C55" s="70"/>
      <c r="D55" s="70"/>
      <c r="E55" s="70"/>
      <c r="F55" s="70"/>
      <c r="G55" s="10"/>
      <c r="H55" s="10"/>
      <c r="I55" s="10"/>
      <c r="J55" s="10"/>
      <c r="K55" s="10"/>
    </row>
    <row r="56" spans="1:11">
      <c r="A56" s="70"/>
      <c r="B56" s="71"/>
      <c r="C56" s="70"/>
      <c r="D56" s="70"/>
      <c r="E56" s="70"/>
      <c r="F56" s="70"/>
      <c r="G56" s="10"/>
      <c r="H56" s="10"/>
      <c r="I56" s="10"/>
      <c r="J56" s="10"/>
      <c r="K56" s="10"/>
    </row>
    <row r="57" spans="1:11">
      <c r="A57" s="70"/>
      <c r="B57" s="71"/>
      <c r="C57" s="70"/>
      <c r="D57" s="70"/>
      <c r="E57" s="70"/>
      <c r="F57" s="70"/>
      <c r="G57" s="10"/>
      <c r="H57" s="10"/>
      <c r="I57" s="10"/>
      <c r="J57" s="10"/>
      <c r="K57" s="10"/>
    </row>
    <row r="58" spans="1:11">
      <c r="A58" s="70"/>
      <c r="B58" s="71"/>
      <c r="C58" s="70"/>
      <c r="D58" s="70"/>
      <c r="E58" s="70"/>
      <c r="F58" s="70"/>
      <c r="G58" s="10"/>
      <c r="H58" s="10"/>
      <c r="I58" s="10"/>
      <c r="J58" s="10"/>
      <c r="K58" s="10"/>
    </row>
    <row r="59" spans="1:11">
      <c r="A59" s="70"/>
      <c r="B59" s="71"/>
      <c r="C59" s="70"/>
      <c r="D59" s="70"/>
      <c r="E59" s="70"/>
      <c r="F59" s="70"/>
      <c r="G59" s="10"/>
      <c r="H59" s="10"/>
      <c r="I59" s="10"/>
      <c r="J59" s="10"/>
      <c r="K59" s="10"/>
    </row>
    <row r="60" spans="1:11">
      <c r="A60" s="70"/>
      <c r="B60" s="71"/>
      <c r="C60" s="70"/>
      <c r="D60" s="70"/>
      <c r="E60" s="70"/>
      <c r="F60" s="70"/>
      <c r="G60" s="10"/>
      <c r="H60" s="10"/>
      <c r="I60" s="10"/>
      <c r="J60" s="10"/>
      <c r="K60" s="10"/>
    </row>
    <row r="61" spans="1:11">
      <c r="A61" s="4"/>
      <c r="B61" s="50"/>
      <c r="C61" s="4"/>
      <c r="D61" s="4"/>
      <c r="E61" s="4"/>
    </row>
    <row r="62" spans="1:11">
      <c r="A62" s="4"/>
      <c r="B62" s="50"/>
      <c r="C62" s="4"/>
      <c r="D62" s="4"/>
      <c r="E62" s="4"/>
    </row>
    <row r="63" spans="1:11">
      <c r="A63" s="4"/>
      <c r="B63" s="50"/>
      <c r="C63" s="4"/>
      <c r="D63" s="4"/>
      <c r="E63" s="4"/>
    </row>
    <row r="64" spans="1:11">
      <c r="A64" s="4"/>
      <c r="B64" s="50"/>
      <c r="C64" s="4"/>
      <c r="D64" s="4"/>
      <c r="E64" s="4"/>
    </row>
    <row r="65" spans="1:5">
      <c r="A65" s="4"/>
      <c r="B65" s="50"/>
      <c r="C65" s="4"/>
      <c r="D65" s="4"/>
      <c r="E65" s="4"/>
    </row>
    <row r="66" spans="1:5">
      <c r="A66" s="4"/>
      <c r="B66" s="50"/>
      <c r="C66" s="4"/>
      <c r="D66" s="4"/>
      <c r="E66" s="4"/>
    </row>
    <row r="67" spans="1:5">
      <c r="A67" s="4"/>
      <c r="B67" s="50"/>
      <c r="C67" s="4"/>
      <c r="D67" s="4"/>
      <c r="E67" s="4"/>
    </row>
    <row r="68" spans="1:5">
      <c r="A68" s="4"/>
      <c r="B68" s="50"/>
      <c r="C68" s="4"/>
      <c r="D68" s="4"/>
      <c r="E68" s="4"/>
    </row>
    <row r="69" spans="1:5">
      <c r="A69" s="4"/>
      <c r="B69" s="50"/>
      <c r="C69" s="4"/>
      <c r="D69" s="4"/>
      <c r="E69" s="4"/>
    </row>
    <row r="70" spans="1:5">
      <c r="A70" s="4"/>
      <c r="B70" s="50"/>
      <c r="C70" s="4"/>
      <c r="D70" s="4"/>
      <c r="E70" s="4"/>
    </row>
    <row r="71" spans="1:5">
      <c r="A71" s="4"/>
      <c r="B71" s="50"/>
      <c r="C71" s="4"/>
      <c r="D71" s="4"/>
      <c r="E71" s="4"/>
    </row>
    <row r="72" spans="1:5">
      <c r="A72" s="4"/>
      <c r="B72" s="50"/>
      <c r="C72" s="4"/>
      <c r="D72" s="4"/>
      <c r="E72" s="4"/>
    </row>
    <row r="73" spans="1:5">
      <c r="A73" s="4"/>
      <c r="B73" s="50"/>
      <c r="C73" s="4"/>
      <c r="D73" s="4"/>
      <c r="E73" s="4"/>
    </row>
    <row r="74" spans="1:5">
      <c r="A74" s="4"/>
      <c r="B74" s="50"/>
      <c r="C74" s="4"/>
      <c r="D74" s="4"/>
      <c r="E74" s="4"/>
    </row>
    <row r="75" spans="1:5">
      <c r="A75" s="4"/>
      <c r="B75" s="50"/>
      <c r="C75" s="4"/>
      <c r="D75" s="4"/>
      <c r="E75" s="4"/>
    </row>
    <row r="76" spans="1:5">
      <c r="A76" s="4"/>
      <c r="B76" s="50"/>
      <c r="C76" s="4"/>
      <c r="D76" s="4"/>
      <c r="E76" s="4"/>
    </row>
    <row r="77" spans="1:5">
      <c r="A77" s="4"/>
      <c r="B77" s="50"/>
      <c r="C77" s="4"/>
      <c r="D77" s="4"/>
      <c r="E77" s="4"/>
    </row>
    <row r="78" spans="1:5">
      <c r="A78" s="4"/>
      <c r="B78" s="50"/>
      <c r="C78" s="4"/>
      <c r="D78" s="4"/>
      <c r="E78" s="4"/>
    </row>
    <row r="79" spans="1:5">
      <c r="A79" s="4"/>
      <c r="B79" s="50"/>
      <c r="C79" s="4"/>
      <c r="D79" s="4"/>
      <c r="E79" s="4"/>
    </row>
    <row r="80" spans="1:5">
      <c r="A80" s="4"/>
      <c r="B80" s="50"/>
      <c r="C80" s="4"/>
      <c r="D80" s="4"/>
      <c r="E80" s="4"/>
    </row>
    <row r="81" spans="1:5">
      <c r="A81" s="4"/>
      <c r="B81" s="50"/>
      <c r="C81" s="4"/>
      <c r="D81" s="4"/>
      <c r="E81" s="4"/>
    </row>
    <row r="82" spans="1:5">
      <c r="A82" s="4"/>
      <c r="B82" s="50"/>
      <c r="C82" s="4"/>
      <c r="D82" s="4"/>
      <c r="E82" s="4"/>
    </row>
    <row r="83" spans="1:5">
      <c r="A83" s="4"/>
      <c r="B83" s="50"/>
      <c r="C83" s="4"/>
      <c r="D83" s="4"/>
      <c r="E83" s="4"/>
    </row>
    <row r="84" spans="1:5">
      <c r="A84" s="4"/>
      <c r="B84" s="50"/>
      <c r="C84" s="4"/>
      <c r="D84" s="4"/>
      <c r="E84" s="4"/>
    </row>
    <row r="85" spans="1:5">
      <c r="A85" s="4"/>
      <c r="B85" s="50"/>
      <c r="C85" s="4"/>
      <c r="D85" s="4"/>
      <c r="E85" s="4"/>
    </row>
  </sheetData>
  <sheetProtection password="C9F5" sheet="1" objects="1" scenarios="1" selectLockedCells="1"/>
  <phoneticPr fontId="0" type="noConversion"/>
  <pageMargins left="0.26" right="0.17" top="0.11" bottom="0.5" header="0.5" footer="0.5"/>
  <pageSetup scale="85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T97"/>
  <sheetViews>
    <sheetView workbookViewId="0">
      <selection activeCell="H21" sqref="H21"/>
    </sheetView>
  </sheetViews>
  <sheetFormatPr defaultColWidth="8.85546875" defaultRowHeight="12.75"/>
  <cols>
    <col min="4" max="4" width="20.28515625" customWidth="1"/>
    <col min="6" max="6" width="15" customWidth="1"/>
    <col min="7" max="7" width="17.140625" customWidth="1"/>
    <col min="17" max="17" width="8.85546875" style="33"/>
    <col min="20" max="20" width="8.85546875" style="33"/>
  </cols>
  <sheetData>
    <row r="1" spans="1:19" ht="21">
      <c r="A1" s="46" t="s">
        <v>271</v>
      </c>
    </row>
    <row r="2" spans="1:19">
      <c r="A2">
        <v>1</v>
      </c>
      <c r="B2">
        <v>7628</v>
      </c>
      <c r="C2" t="s">
        <v>77</v>
      </c>
      <c r="D2" t="s">
        <v>78</v>
      </c>
      <c r="E2">
        <v>18.5</v>
      </c>
      <c r="R2" t="s">
        <v>44</v>
      </c>
      <c r="S2" s="52">
        <f>COUNTIF($F$2:$Q$1005,"Beef")</f>
        <v>0</v>
      </c>
    </row>
    <row r="3" spans="1:19">
      <c r="A3">
        <v>2</v>
      </c>
      <c r="B3">
        <v>7471</v>
      </c>
      <c r="C3" t="s">
        <v>83</v>
      </c>
      <c r="D3" t="s">
        <v>164</v>
      </c>
      <c r="E3">
        <v>21.7</v>
      </c>
      <c r="R3" t="s">
        <v>46</v>
      </c>
      <c r="S3" s="52">
        <f>COUNTIF($F$2:$Q$1005,"Fish")</f>
        <v>0</v>
      </c>
    </row>
    <row r="4" spans="1:19">
      <c r="A4">
        <v>3</v>
      </c>
      <c r="B4">
        <v>3817</v>
      </c>
      <c r="C4" t="s">
        <v>172</v>
      </c>
      <c r="D4" t="s">
        <v>173</v>
      </c>
      <c r="E4">
        <v>22.6</v>
      </c>
      <c r="R4" t="s">
        <v>45</v>
      </c>
      <c r="S4" s="52">
        <f>COUNTIF($F$2:$Q$1005,"Pork")</f>
        <v>0</v>
      </c>
    </row>
    <row r="5" spans="1:19">
      <c r="A5">
        <v>4</v>
      </c>
      <c r="B5">
        <v>1165</v>
      </c>
      <c r="C5" t="s">
        <v>159</v>
      </c>
      <c r="D5" t="s">
        <v>160</v>
      </c>
      <c r="E5">
        <v>20.6</v>
      </c>
    </row>
    <row r="6" spans="1:19">
      <c r="A6">
        <v>5</v>
      </c>
      <c r="B6">
        <v>2765</v>
      </c>
      <c r="C6" t="s">
        <v>77</v>
      </c>
      <c r="D6" t="s">
        <v>207</v>
      </c>
      <c r="E6">
        <v>22.9</v>
      </c>
      <c r="S6" s="52"/>
    </row>
    <row r="7" spans="1:19">
      <c r="A7">
        <v>6</v>
      </c>
      <c r="B7">
        <v>1290</v>
      </c>
      <c r="C7" t="s">
        <v>157</v>
      </c>
      <c r="D7" t="s">
        <v>158</v>
      </c>
      <c r="E7">
        <v>12.3</v>
      </c>
      <c r="R7" s="53"/>
      <c r="S7" s="52"/>
    </row>
    <row r="8" spans="1:19">
      <c r="A8">
        <v>7</v>
      </c>
      <c r="B8">
        <v>6795</v>
      </c>
      <c r="C8" t="s">
        <v>69</v>
      </c>
      <c r="D8" t="s">
        <v>70</v>
      </c>
      <c r="E8">
        <v>23.5</v>
      </c>
      <c r="R8" s="54" t="s">
        <v>47</v>
      </c>
      <c r="S8" s="55">
        <f>SUM(S2:S7)</f>
        <v>0</v>
      </c>
    </row>
    <row r="9" spans="1:19">
      <c r="A9">
        <v>8</v>
      </c>
      <c r="B9">
        <v>5290</v>
      </c>
      <c r="C9" t="s">
        <v>63</v>
      </c>
      <c r="D9" t="s">
        <v>64</v>
      </c>
      <c r="E9">
        <v>16.100000000000001</v>
      </c>
    </row>
    <row r="10" spans="1:19">
      <c r="A10">
        <v>9</v>
      </c>
      <c r="B10">
        <v>4871</v>
      </c>
      <c r="C10" t="s">
        <v>59</v>
      </c>
      <c r="D10" t="s">
        <v>208</v>
      </c>
      <c r="E10">
        <v>22.7</v>
      </c>
    </row>
    <row r="11" spans="1:19">
      <c r="A11">
        <v>10</v>
      </c>
      <c r="B11">
        <v>7513</v>
      </c>
      <c r="C11" t="s">
        <v>81</v>
      </c>
      <c r="D11" t="s">
        <v>82</v>
      </c>
      <c r="E11">
        <v>12.3</v>
      </c>
    </row>
    <row r="12" spans="1:19">
      <c r="A12">
        <v>11</v>
      </c>
      <c r="B12">
        <v>1171</v>
      </c>
      <c r="C12" t="s">
        <v>155</v>
      </c>
      <c r="D12" t="s">
        <v>156</v>
      </c>
      <c r="E12">
        <v>10.5</v>
      </c>
    </row>
    <row r="13" spans="1:19">
      <c r="A13">
        <v>12</v>
      </c>
      <c r="B13">
        <v>5933</v>
      </c>
      <c r="C13" t="s">
        <v>138</v>
      </c>
      <c r="D13" t="s">
        <v>139</v>
      </c>
      <c r="E13">
        <v>14.5</v>
      </c>
    </row>
    <row r="14" spans="1:19">
      <c r="A14">
        <v>13</v>
      </c>
      <c r="B14">
        <v>5996</v>
      </c>
      <c r="C14" t="s">
        <v>57</v>
      </c>
      <c r="D14" t="s">
        <v>143</v>
      </c>
      <c r="E14">
        <v>15.1</v>
      </c>
    </row>
    <row r="15" spans="1:19">
      <c r="A15">
        <v>14</v>
      </c>
      <c r="B15">
        <v>5102</v>
      </c>
      <c r="C15" t="s">
        <v>55</v>
      </c>
      <c r="D15" t="s">
        <v>56</v>
      </c>
      <c r="E15">
        <v>12.2</v>
      </c>
    </row>
    <row r="16" spans="1:19">
      <c r="A16">
        <v>15</v>
      </c>
      <c r="B16">
        <v>5176</v>
      </c>
      <c r="C16" t="s">
        <v>57</v>
      </c>
      <c r="D16" t="s">
        <v>58</v>
      </c>
      <c r="E16">
        <v>19.399999999999999</v>
      </c>
    </row>
    <row r="17" spans="1:5">
      <c r="A17">
        <v>16</v>
      </c>
      <c r="B17">
        <v>5782</v>
      </c>
      <c r="C17" t="s">
        <v>134</v>
      </c>
      <c r="D17" t="s">
        <v>135</v>
      </c>
      <c r="E17">
        <v>18.399999999999999</v>
      </c>
    </row>
    <row r="18" spans="1:5">
      <c r="A18">
        <v>17</v>
      </c>
      <c r="B18">
        <v>6603</v>
      </c>
      <c r="C18" t="s">
        <v>144</v>
      </c>
      <c r="D18" t="s">
        <v>67</v>
      </c>
      <c r="E18">
        <v>21.1</v>
      </c>
    </row>
    <row r="19" spans="1:5">
      <c r="A19">
        <v>18</v>
      </c>
      <c r="B19">
        <v>1659</v>
      </c>
      <c r="C19" t="s">
        <v>105</v>
      </c>
      <c r="D19" t="s">
        <v>106</v>
      </c>
      <c r="E19">
        <v>20.3</v>
      </c>
    </row>
    <row r="20" spans="1:5">
      <c r="A20">
        <v>19</v>
      </c>
      <c r="B20">
        <v>3900</v>
      </c>
      <c r="C20" t="s">
        <v>95</v>
      </c>
      <c r="D20" t="s">
        <v>209</v>
      </c>
      <c r="E20">
        <v>14.2</v>
      </c>
    </row>
    <row r="21" spans="1:5">
      <c r="A21">
        <v>20</v>
      </c>
      <c r="B21">
        <v>1723</v>
      </c>
      <c r="C21" t="s">
        <v>162</v>
      </c>
      <c r="D21" t="s">
        <v>163</v>
      </c>
      <c r="E21">
        <v>15</v>
      </c>
    </row>
    <row r="22" spans="1:5">
      <c r="A22">
        <v>21</v>
      </c>
      <c r="B22">
        <v>6823</v>
      </c>
      <c r="C22" t="s">
        <v>118</v>
      </c>
      <c r="D22" t="s">
        <v>119</v>
      </c>
      <c r="E22">
        <v>25.9</v>
      </c>
    </row>
    <row r="23" spans="1:5">
      <c r="A23">
        <v>22</v>
      </c>
      <c r="B23">
        <v>1620</v>
      </c>
      <c r="C23" t="s">
        <v>210</v>
      </c>
      <c r="D23" t="s">
        <v>211</v>
      </c>
      <c r="E23">
        <v>14.2</v>
      </c>
    </row>
    <row r="24" spans="1:5">
      <c r="A24">
        <v>23</v>
      </c>
      <c r="B24">
        <v>7263</v>
      </c>
      <c r="C24" t="s">
        <v>129</v>
      </c>
      <c r="D24" t="s">
        <v>130</v>
      </c>
      <c r="E24">
        <v>10.8</v>
      </c>
    </row>
    <row r="25" spans="1:5">
      <c r="A25">
        <v>24</v>
      </c>
      <c r="B25">
        <v>4676</v>
      </c>
      <c r="C25" t="s">
        <v>166</v>
      </c>
      <c r="D25" t="s">
        <v>167</v>
      </c>
      <c r="E25">
        <v>27.4</v>
      </c>
    </row>
    <row r="26" spans="1:5">
      <c r="A26">
        <v>25</v>
      </c>
      <c r="B26">
        <v>3825</v>
      </c>
      <c r="C26" t="s">
        <v>200</v>
      </c>
      <c r="D26" t="s">
        <v>201</v>
      </c>
      <c r="E26">
        <v>27.9</v>
      </c>
    </row>
    <row r="27" spans="1:5">
      <c r="A27">
        <v>26</v>
      </c>
      <c r="B27">
        <v>7194</v>
      </c>
      <c r="C27" t="s">
        <v>125</v>
      </c>
      <c r="D27" t="s">
        <v>126</v>
      </c>
      <c r="E27">
        <v>22</v>
      </c>
    </row>
    <row r="28" spans="1:5">
      <c r="A28">
        <v>27</v>
      </c>
      <c r="B28">
        <v>2114</v>
      </c>
      <c r="C28" t="s">
        <v>91</v>
      </c>
      <c r="D28" t="s">
        <v>92</v>
      </c>
      <c r="E28" t="s">
        <v>212</v>
      </c>
    </row>
    <row r="29" spans="1:5">
      <c r="A29">
        <v>28</v>
      </c>
      <c r="B29">
        <v>7660</v>
      </c>
      <c r="C29" t="s">
        <v>131</v>
      </c>
      <c r="D29" t="s">
        <v>137</v>
      </c>
      <c r="E29">
        <v>11.7</v>
      </c>
    </row>
    <row r="30" spans="1:5">
      <c r="A30">
        <v>29</v>
      </c>
      <c r="B30">
        <v>5413</v>
      </c>
      <c r="C30" t="s">
        <v>122</v>
      </c>
      <c r="D30" t="s">
        <v>123</v>
      </c>
      <c r="E30">
        <v>22.5</v>
      </c>
    </row>
    <row r="31" spans="1:5">
      <c r="A31">
        <v>30</v>
      </c>
      <c r="B31">
        <v>8934</v>
      </c>
      <c r="C31" t="s">
        <v>73</v>
      </c>
      <c r="D31" t="s">
        <v>76</v>
      </c>
      <c r="E31">
        <v>18.899999999999999</v>
      </c>
    </row>
    <row r="32" spans="1:5">
      <c r="A32">
        <v>31</v>
      </c>
      <c r="B32">
        <v>6621</v>
      </c>
      <c r="C32" t="s">
        <v>65</v>
      </c>
      <c r="D32" t="s">
        <v>67</v>
      </c>
      <c r="E32">
        <v>11.3</v>
      </c>
    </row>
    <row r="33" spans="1:5">
      <c r="A33">
        <v>32</v>
      </c>
      <c r="B33">
        <v>9085</v>
      </c>
      <c r="C33" t="s">
        <v>196</v>
      </c>
      <c r="D33" t="s">
        <v>67</v>
      </c>
      <c r="E33">
        <v>13.7</v>
      </c>
    </row>
    <row r="34" spans="1:5">
      <c r="A34">
        <v>33</v>
      </c>
      <c r="B34">
        <v>5101</v>
      </c>
      <c r="C34" t="s">
        <v>83</v>
      </c>
      <c r="D34" t="s">
        <v>213</v>
      </c>
      <c r="E34">
        <v>16</v>
      </c>
    </row>
    <row r="35" spans="1:5">
      <c r="A35">
        <v>34</v>
      </c>
      <c r="B35">
        <v>5148</v>
      </c>
      <c r="C35" t="s">
        <v>83</v>
      </c>
      <c r="D35" t="s">
        <v>84</v>
      </c>
      <c r="E35">
        <v>18.3</v>
      </c>
    </row>
    <row r="36" spans="1:5">
      <c r="A36">
        <v>35</v>
      </c>
      <c r="B36">
        <v>7211</v>
      </c>
      <c r="C36" t="s">
        <v>85</v>
      </c>
      <c r="D36" t="s">
        <v>86</v>
      </c>
      <c r="E36">
        <v>20.100000000000001</v>
      </c>
    </row>
    <row r="37" spans="1:5">
      <c r="A37">
        <v>36</v>
      </c>
      <c r="B37">
        <v>1083</v>
      </c>
      <c r="C37" t="s">
        <v>214</v>
      </c>
      <c r="D37" t="s">
        <v>215</v>
      </c>
      <c r="E37">
        <v>36.299999999999997</v>
      </c>
    </row>
    <row r="38" spans="1:5">
      <c r="A38">
        <v>37</v>
      </c>
      <c r="B38">
        <v>7494</v>
      </c>
      <c r="C38" t="s">
        <v>79</v>
      </c>
      <c r="D38" t="s">
        <v>80</v>
      </c>
      <c r="E38">
        <v>10.1</v>
      </c>
    </row>
    <row r="39" spans="1:5">
      <c r="A39">
        <v>38</v>
      </c>
      <c r="B39">
        <v>3864</v>
      </c>
      <c r="C39" t="s">
        <v>183</v>
      </c>
      <c r="D39" t="s">
        <v>184</v>
      </c>
      <c r="E39">
        <v>21.5</v>
      </c>
    </row>
    <row r="40" spans="1:5">
      <c r="A40">
        <v>39</v>
      </c>
      <c r="B40">
        <v>6676</v>
      </c>
      <c r="C40" t="s">
        <v>65</v>
      </c>
      <c r="D40" t="s">
        <v>116</v>
      </c>
      <c r="E40">
        <v>19.2</v>
      </c>
    </row>
    <row r="41" spans="1:5">
      <c r="A41">
        <v>40</v>
      </c>
      <c r="B41">
        <v>3889</v>
      </c>
      <c r="C41" t="s">
        <v>101</v>
      </c>
      <c r="D41" t="s">
        <v>117</v>
      </c>
      <c r="E41">
        <v>21.4</v>
      </c>
    </row>
    <row r="42" spans="1:5">
      <c r="A42">
        <v>41</v>
      </c>
      <c r="B42">
        <v>5973</v>
      </c>
      <c r="C42" t="s">
        <v>83</v>
      </c>
      <c r="D42" t="s">
        <v>216</v>
      </c>
      <c r="E42">
        <v>18.399999999999999</v>
      </c>
    </row>
    <row r="43" spans="1:5">
      <c r="A43">
        <v>42</v>
      </c>
      <c r="B43">
        <v>6745</v>
      </c>
      <c r="C43" t="s">
        <v>77</v>
      </c>
      <c r="D43" t="s">
        <v>154</v>
      </c>
      <c r="E43">
        <v>11.5</v>
      </c>
    </row>
    <row r="44" spans="1:5">
      <c r="A44">
        <v>43</v>
      </c>
      <c r="B44">
        <v>9196</v>
      </c>
      <c r="C44" t="s">
        <v>93</v>
      </c>
      <c r="D44" t="s">
        <v>94</v>
      </c>
      <c r="E44">
        <v>14.7</v>
      </c>
    </row>
    <row r="45" spans="1:5">
      <c r="A45">
        <v>44</v>
      </c>
      <c r="B45">
        <v>1302</v>
      </c>
      <c r="C45" t="s">
        <v>57</v>
      </c>
      <c r="D45" t="s">
        <v>199</v>
      </c>
      <c r="E45">
        <v>25.9</v>
      </c>
    </row>
    <row r="46" spans="1:5">
      <c r="A46">
        <v>45</v>
      </c>
      <c r="B46">
        <v>6556</v>
      </c>
      <c r="C46" t="s">
        <v>217</v>
      </c>
      <c r="D46" t="s">
        <v>218</v>
      </c>
      <c r="E46">
        <v>21.6</v>
      </c>
    </row>
    <row r="47" spans="1:5">
      <c r="A47">
        <v>46</v>
      </c>
      <c r="B47">
        <v>5009</v>
      </c>
      <c r="C47" t="s">
        <v>111</v>
      </c>
      <c r="D47" t="s">
        <v>112</v>
      </c>
      <c r="E47">
        <v>27.8</v>
      </c>
    </row>
    <row r="48" spans="1:5">
      <c r="A48">
        <v>47</v>
      </c>
      <c r="B48">
        <v>7941</v>
      </c>
      <c r="C48" t="s">
        <v>87</v>
      </c>
      <c r="D48" t="s">
        <v>88</v>
      </c>
      <c r="E48">
        <v>18.5</v>
      </c>
    </row>
    <row r="49" spans="1:5">
      <c r="A49">
        <v>48</v>
      </c>
      <c r="B49">
        <v>9400</v>
      </c>
      <c r="C49" t="s">
        <v>194</v>
      </c>
      <c r="D49" t="s">
        <v>219</v>
      </c>
      <c r="E49">
        <v>11.1</v>
      </c>
    </row>
    <row r="50" spans="1:5">
      <c r="A50">
        <v>49</v>
      </c>
      <c r="B50">
        <v>7002</v>
      </c>
      <c r="C50" t="s">
        <v>95</v>
      </c>
      <c r="D50" t="s">
        <v>96</v>
      </c>
      <c r="E50">
        <v>7.5</v>
      </c>
    </row>
    <row r="51" spans="1:5">
      <c r="A51">
        <v>50</v>
      </c>
      <c r="B51">
        <v>5418</v>
      </c>
      <c r="C51" t="s">
        <v>194</v>
      </c>
      <c r="D51" t="s">
        <v>195</v>
      </c>
      <c r="E51">
        <v>31.4</v>
      </c>
    </row>
    <row r="52" spans="1:5">
      <c r="A52">
        <v>51</v>
      </c>
      <c r="B52">
        <v>9152</v>
      </c>
      <c r="C52" t="s">
        <v>188</v>
      </c>
      <c r="D52" t="s">
        <v>189</v>
      </c>
      <c r="E52">
        <v>27.3</v>
      </c>
    </row>
    <row r="53" spans="1:5">
      <c r="A53">
        <v>52</v>
      </c>
      <c r="B53">
        <v>8630</v>
      </c>
      <c r="C53" t="s">
        <v>97</v>
      </c>
      <c r="D53" t="s">
        <v>220</v>
      </c>
      <c r="E53">
        <v>27.6</v>
      </c>
    </row>
    <row r="54" spans="1:5">
      <c r="A54">
        <v>53</v>
      </c>
      <c r="B54">
        <v>1643</v>
      </c>
      <c r="C54" t="s">
        <v>127</v>
      </c>
      <c r="D54" t="s">
        <v>128</v>
      </c>
      <c r="E54">
        <v>23.3</v>
      </c>
    </row>
    <row r="55" spans="1:5">
      <c r="A55">
        <v>54</v>
      </c>
      <c r="B55">
        <v>1917</v>
      </c>
      <c r="C55" t="s">
        <v>73</v>
      </c>
      <c r="D55" t="s">
        <v>74</v>
      </c>
      <c r="E55">
        <v>14</v>
      </c>
    </row>
    <row r="56" spans="1:5">
      <c r="A56">
        <v>55</v>
      </c>
      <c r="B56">
        <v>7350</v>
      </c>
      <c r="C56" t="s">
        <v>120</v>
      </c>
      <c r="D56" t="s">
        <v>121</v>
      </c>
      <c r="E56">
        <v>24.3</v>
      </c>
    </row>
    <row r="57" spans="1:5">
      <c r="A57">
        <v>56</v>
      </c>
      <c r="B57">
        <v>2149</v>
      </c>
      <c r="C57" t="s">
        <v>97</v>
      </c>
      <c r="D57" t="s">
        <v>221</v>
      </c>
      <c r="E57">
        <v>31</v>
      </c>
    </row>
    <row r="58" spans="1:5">
      <c r="A58">
        <v>57</v>
      </c>
      <c r="B58">
        <v>5710</v>
      </c>
      <c r="C58" t="s">
        <v>103</v>
      </c>
      <c r="D58" t="s">
        <v>104</v>
      </c>
      <c r="E58">
        <v>20.3</v>
      </c>
    </row>
    <row r="59" spans="1:5">
      <c r="A59">
        <v>58</v>
      </c>
      <c r="B59">
        <v>4646</v>
      </c>
      <c r="C59" t="s">
        <v>77</v>
      </c>
      <c r="D59" t="s">
        <v>124</v>
      </c>
      <c r="E59">
        <v>29</v>
      </c>
    </row>
    <row r="60" spans="1:5">
      <c r="A60">
        <v>59</v>
      </c>
      <c r="B60">
        <v>6896</v>
      </c>
      <c r="C60" t="s">
        <v>87</v>
      </c>
      <c r="D60" t="s">
        <v>222</v>
      </c>
      <c r="E60">
        <v>19.399999999999999</v>
      </c>
    </row>
    <row r="61" spans="1:5">
      <c r="A61">
        <v>60</v>
      </c>
      <c r="B61">
        <v>7940</v>
      </c>
      <c r="C61" t="s">
        <v>83</v>
      </c>
      <c r="D61" t="s">
        <v>223</v>
      </c>
      <c r="E61">
        <v>19.399999999999999</v>
      </c>
    </row>
    <row r="62" spans="1:5">
      <c r="A62">
        <v>61</v>
      </c>
      <c r="B62">
        <v>6686</v>
      </c>
      <c r="C62" t="s">
        <v>65</v>
      </c>
      <c r="D62" t="s">
        <v>133</v>
      </c>
      <c r="E62">
        <v>18.899999999999999</v>
      </c>
    </row>
    <row r="63" spans="1:5">
      <c r="A63">
        <v>62</v>
      </c>
      <c r="B63">
        <v>8175</v>
      </c>
      <c r="C63" t="s">
        <v>161</v>
      </c>
      <c r="D63" t="s">
        <v>224</v>
      </c>
      <c r="E63">
        <v>29.7</v>
      </c>
    </row>
    <row r="64" spans="1:5">
      <c r="A64">
        <v>63</v>
      </c>
      <c r="B64">
        <v>6305</v>
      </c>
      <c r="C64" t="s">
        <v>122</v>
      </c>
      <c r="D64" t="s">
        <v>225</v>
      </c>
      <c r="E64">
        <v>25.5</v>
      </c>
    </row>
    <row r="65" spans="1:5">
      <c r="A65">
        <v>64</v>
      </c>
      <c r="B65">
        <v>7010</v>
      </c>
      <c r="C65" t="s">
        <v>89</v>
      </c>
      <c r="D65" t="s">
        <v>90</v>
      </c>
      <c r="E65">
        <v>20.6</v>
      </c>
    </row>
    <row r="66" spans="1:5">
      <c r="A66">
        <v>65</v>
      </c>
      <c r="B66">
        <v>1924</v>
      </c>
      <c r="C66" t="s">
        <v>97</v>
      </c>
      <c r="D66" t="s">
        <v>140</v>
      </c>
      <c r="E66">
        <v>19.399999999999999</v>
      </c>
    </row>
    <row r="67" spans="1:5">
      <c r="A67">
        <v>66</v>
      </c>
      <c r="B67">
        <v>7865</v>
      </c>
      <c r="C67" t="s">
        <v>100</v>
      </c>
      <c r="D67" t="s">
        <v>226</v>
      </c>
      <c r="E67">
        <v>22.7</v>
      </c>
    </row>
    <row r="68" spans="1:5">
      <c r="A68">
        <v>67</v>
      </c>
      <c r="B68">
        <v>6924</v>
      </c>
      <c r="C68" t="s">
        <v>150</v>
      </c>
      <c r="D68" t="s">
        <v>151</v>
      </c>
      <c r="E68">
        <v>15.6</v>
      </c>
    </row>
    <row r="69" spans="1:5">
      <c r="A69">
        <v>68</v>
      </c>
      <c r="B69">
        <v>5773</v>
      </c>
      <c r="C69" t="s">
        <v>113</v>
      </c>
      <c r="D69" t="s">
        <v>114</v>
      </c>
      <c r="E69">
        <v>21.9</v>
      </c>
    </row>
    <row r="70" spans="1:5">
      <c r="A70">
        <v>69</v>
      </c>
      <c r="B70">
        <v>5011</v>
      </c>
      <c r="C70" t="s">
        <v>59</v>
      </c>
      <c r="D70" t="s">
        <v>68</v>
      </c>
      <c r="E70">
        <v>12.9</v>
      </c>
    </row>
    <row r="71" spans="1:5">
      <c r="A71">
        <v>70</v>
      </c>
      <c r="B71">
        <v>7178</v>
      </c>
      <c r="C71" t="s">
        <v>147</v>
      </c>
      <c r="D71" t="s">
        <v>149</v>
      </c>
      <c r="E71">
        <v>26.7</v>
      </c>
    </row>
    <row r="72" spans="1:5">
      <c r="A72">
        <v>71</v>
      </c>
      <c r="B72">
        <v>5882</v>
      </c>
      <c r="C72" t="s">
        <v>227</v>
      </c>
      <c r="D72" t="s">
        <v>228</v>
      </c>
      <c r="E72">
        <v>27.2</v>
      </c>
    </row>
    <row r="73" spans="1:5">
      <c r="A73">
        <v>72</v>
      </c>
      <c r="B73">
        <v>5255</v>
      </c>
      <c r="C73" t="s">
        <v>69</v>
      </c>
      <c r="D73" t="s">
        <v>229</v>
      </c>
      <c r="E73">
        <v>20.2</v>
      </c>
    </row>
    <row r="74" spans="1:5">
      <c r="A74">
        <v>73</v>
      </c>
      <c r="B74">
        <v>5949</v>
      </c>
      <c r="C74" t="s">
        <v>73</v>
      </c>
      <c r="D74" t="s">
        <v>230</v>
      </c>
      <c r="E74">
        <v>21.1</v>
      </c>
    </row>
    <row r="75" spans="1:5">
      <c r="A75">
        <v>74</v>
      </c>
      <c r="B75">
        <v>7530</v>
      </c>
      <c r="C75" t="s">
        <v>231</v>
      </c>
      <c r="D75" t="s">
        <v>232</v>
      </c>
      <c r="E75">
        <v>18.600000000000001</v>
      </c>
    </row>
    <row r="76" spans="1:5">
      <c r="A76">
        <v>75</v>
      </c>
      <c r="B76">
        <v>3930</v>
      </c>
      <c r="C76" t="s">
        <v>57</v>
      </c>
      <c r="D76" t="s">
        <v>190</v>
      </c>
      <c r="E76">
        <v>13.1</v>
      </c>
    </row>
    <row r="77" spans="1:5">
      <c r="A77">
        <v>76</v>
      </c>
      <c r="B77">
        <v>8703</v>
      </c>
      <c r="C77" t="s">
        <v>233</v>
      </c>
      <c r="D77" t="s">
        <v>234</v>
      </c>
      <c r="E77">
        <v>22.3</v>
      </c>
    </row>
    <row r="78" spans="1:5">
      <c r="A78">
        <v>77</v>
      </c>
      <c r="B78">
        <v>2314</v>
      </c>
      <c r="C78" t="s">
        <v>83</v>
      </c>
      <c r="D78" t="s">
        <v>235</v>
      </c>
      <c r="E78">
        <v>20.7</v>
      </c>
    </row>
    <row r="79" spans="1:5">
      <c r="A79">
        <v>78</v>
      </c>
      <c r="B79">
        <v>9460</v>
      </c>
      <c r="C79" t="s">
        <v>141</v>
      </c>
      <c r="D79" t="s">
        <v>236</v>
      </c>
    </row>
    <row r="80" spans="1:5">
      <c r="A80">
        <v>79</v>
      </c>
      <c r="B80">
        <v>7545</v>
      </c>
      <c r="C80" t="s">
        <v>57</v>
      </c>
      <c r="D80" t="s">
        <v>165</v>
      </c>
      <c r="E80">
        <v>12.8</v>
      </c>
    </row>
    <row r="81" spans="1:5">
      <c r="A81">
        <v>80</v>
      </c>
      <c r="B81">
        <v>9003</v>
      </c>
      <c r="C81" t="s">
        <v>63</v>
      </c>
      <c r="D81" t="s">
        <v>185</v>
      </c>
      <c r="E81">
        <v>12.4</v>
      </c>
    </row>
    <row r="82" spans="1:5">
      <c r="A82">
        <v>81</v>
      </c>
      <c r="B82">
        <v>1444</v>
      </c>
      <c r="C82" t="s">
        <v>237</v>
      </c>
      <c r="D82" t="s">
        <v>67</v>
      </c>
      <c r="E82">
        <v>20.7</v>
      </c>
    </row>
    <row r="83" spans="1:5">
      <c r="A83">
        <v>82</v>
      </c>
      <c r="B83">
        <v>6838</v>
      </c>
      <c r="C83" t="s">
        <v>238</v>
      </c>
      <c r="D83" t="s">
        <v>239</v>
      </c>
      <c r="E83">
        <v>16.399999999999999</v>
      </c>
    </row>
    <row r="84" spans="1:5">
      <c r="A84">
        <v>83</v>
      </c>
      <c r="B84">
        <v>6821</v>
      </c>
      <c r="C84" t="s">
        <v>71</v>
      </c>
      <c r="D84" t="s">
        <v>72</v>
      </c>
      <c r="E84">
        <v>21.1</v>
      </c>
    </row>
    <row r="85" spans="1:5">
      <c r="A85">
        <v>84</v>
      </c>
      <c r="B85">
        <v>6899</v>
      </c>
      <c r="C85" t="s">
        <v>152</v>
      </c>
      <c r="D85" t="s">
        <v>187</v>
      </c>
      <c r="E85">
        <v>21.6</v>
      </c>
    </row>
    <row r="86" spans="1:5">
      <c r="A86">
        <v>85</v>
      </c>
      <c r="B86">
        <v>6607</v>
      </c>
      <c r="C86" t="s">
        <v>97</v>
      </c>
      <c r="D86" t="s">
        <v>192</v>
      </c>
      <c r="E86">
        <v>26.6</v>
      </c>
    </row>
    <row r="87" spans="1:5">
      <c r="A87">
        <v>86</v>
      </c>
      <c r="B87">
        <v>7926</v>
      </c>
      <c r="C87" t="s">
        <v>240</v>
      </c>
      <c r="D87" t="s">
        <v>241</v>
      </c>
      <c r="E87">
        <v>16</v>
      </c>
    </row>
    <row r="88" spans="1:5">
      <c r="A88">
        <v>87</v>
      </c>
      <c r="B88">
        <v>5709</v>
      </c>
      <c r="C88" t="s">
        <v>227</v>
      </c>
      <c r="D88" t="s">
        <v>242</v>
      </c>
      <c r="E88">
        <v>19.3</v>
      </c>
    </row>
    <row r="89" spans="1:5">
      <c r="A89">
        <v>88</v>
      </c>
      <c r="B89">
        <v>1832</v>
      </c>
      <c r="C89" t="s">
        <v>147</v>
      </c>
      <c r="D89" t="s">
        <v>148</v>
      </c>
      <c r="E89">
        <v>17.3</v>
      </c>
    </row>
    <row r="90" spans="1:5">
      <c r="A90">
        <v>89</v>
      </c>
      <c r="B90">
        <v>3843</v>
      </c>
      <c r="C90" t="s">
        <v>243</v>
      </c>
      <c r="D90" t="s">
        <v>244</v>
      </c>
      <c r="E90">
        <v>24.5</v>
      </c>
    </row>
    <row r="91" spans="1:5">
      <c r="A91">
        <v>90</v>
      </c>
      <c r="B91">
        <v>7852</v>
      </c>
      <c r="C91" t="s">
        <v>105</v>
      </c>
      <c r="D91" t="s">
        <v>245</v>
      </c>
      <c r="E91">
        <v>22.5</v>
      </c>
    </row>
    <row r="92" spans="1:5">
      <c r="A92">
        <v>91</v>
      </c>
      <c r="B92">
        <v>7922</v>
      </c>
      <c r="C92" t="s">
        <v>246</v>
      </c>
      <c r="D92" t="s">
        <v>247</v>
      </c>
      <c r="E92">
        <v>15.6</v>
      </c>
    </row>
    <row r="93" spans="1:5">
      <c r="A93">
        <v>92</v>
      </c>
      <c r="B93">
        <v>6320</v>
      </c>
      <c r="C93" t="s">
        <v>97</v>
      </c>
      <c r="D93" t="s">
        <v>248</v>
      </c>
      <c r="E93">
        <v>19.7</v>
      </c>
    </row>
    <row r="94" spans="1:5">
      <c r="A94">
        <v>93</v>
      </c>
      <c r="B94">
        <v>3820</v>
      </c>
      <c r="C94" t="s">
        <v>97</v>
      </c>
      <c r="D94" t="s">
        <v>249</v>
      </c>
      <c r="E94">
        <v>30.6</v>
      </c>
    </row>
    <row r="95" spans="1:5">
      <c r="A95">
        <v>94</v>
      </c>
      <c r="B95">
        <v>6720</v>
      </c>
      <c r="C95" t="s">
        <v>150</v>
      </c>
      <c r="D95" t="s">
        <v>198</v>
      </c>
      <c r="E95">
        <v>18.100000000000001</v>
      </c>
    </row>
    <row r="97" spans="2:2">
      <c r="B97" s="53" t="s">
        <v>250</v>
      </c>
    </row>
  </sheetData>
  <phoneticPr fontId="0" type="noConversion"/>
  <pageMargins left="0.75" right="0.75" top="1" bottom="1" header="0.5" footer="0.5"/>
  <pageSetup scale="86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I74"/>
  <sheetViews>
    <sheetView zoomScaleSheetLayoutView="100" workbookViewId="0">
      <selection activeCell="A68" sqref="A68"/>
    </sheetView>
  </sheetViews>
  <sheetFormatPr defaultColWidth="8.85546875" defaultRowHeight="12.75"/>
  <cols>
    <col min="1" max="1" width="46.42578125" customWidth="1"/>
    <col min="2" max="2" width="15.42578125" customWidth="1"/>
    <col min="4" max="4" width="17.140625" customWidth="1"/>
  </cols>
  <sheetData>
    <row r="1" spans="1:9">
      <c r="A1" s="10"/>
      <c r="B1" s="10"/>
      <c r="C1" s="10"/>
      <c r="D1" s="10"/>
      <c r="E1" s="10"/>
      <c r="F1" s="10"/>
      <c r="G1" s="10"/>
      <c r="H1" s="10"/>
      <c r="I1" s="10"/>
    </row>
    <row r="2" spans="1:9">
      <c r="A2" s="10"/>
      <c r="B2" s="10"/>
      <c r="C2" s="10"/>
      <c r="D2" s="10"/>
      <c r="E2" s="10"/>
      <c r="F2" s="10"/>
      <c r="G2" s="10"/>
      <c r="H2" s="10"/>
      <c r="I2" s="10"/>
    </row>
    <row r="3" spans="1:9" ht="15.75">
      <c r="A3" s="96" t="s">
        <v>23</v>
      </c>
      <c r="B3" s="10"/>
      <c r="C3" s="10"/>
      <c r="D3" s="10"/>
      <c r="E3" s="10"/>
      <c r="F3" s="10"/>
      <c r="G3" s="10"/>
      <c r="H3" s="10"/>
      <c r="I3" s="10"/>
    </row>
    <row r="4" spans="1:9">
      <c r="A4" s="10"/>
      <c r="B4" s="10"/>
      <c r="C4" s="10"/>
      <c r="D4" s="10"/>
      <c r="E4" s="10"/>
      <c r="F4" s="10"/>
      <c r="G4" s="10"/>
      <c r="H4" s="10"/>
      <c r="I4" s="10"/>
    </row>
    <row r="5" spans="1:9" ht="18">
      <c r="A5" s="97" t="s">
        <v>3</v>
      </c>
      <c r="B5" s="97" t="str">
        <f>+'Input Form'!B7</f>
        <v>Master Copy</v>
      </c>
      <c r="C5" s="10"/>
      <c r="D5" s="10"/>
      <c r="E5" s="10"/>
      <c r="F5" s="10"/>
      <c r="G5" s="10"/>
      <c r="H5" s="10"/>
      <c r="I5" s="10"/>
    </row>
    <row r="6" spans="1:9" ht="18">
      <c r="A6" s="21"/>
      <c r="B6" s="21"/>
      <c r="C6" s="10"/>
      <c r="D6" s="10"/>
      <c r="E6" s="10"/>
      <c r="F6" s="10"/>
      <c r="G6" s="10"/>
      <c r="H6" s="10"/>
      <c r="I6" s="10"/>
    </row>
    <row r="7" spans="1:9" ht="18">
      <c r="A7" s="97" t="s">
        <v>4</v>
      </c>
      <c r="B7" s="98">
        <f>+'Input Form'!B5</f>
        <v>43101</v>
      </c>
      <c r="C7" s="10"/>
      <c r="D7" s="10"/>
      <c r="E7" s="10"/>
      <c r="F7" s="10"/>
      <c r="G7" s="10"/>
      <c r="H7" s="10"/>
      <c r="I7" s="10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 ht="15.75">
      <c r="A9" s="99" t="s">
        <v>204</v>
      </c>
      <c r="B9" s="10"/>
      <c r="C9" s="10"/>
      <c r="D9" s="10"/>
      <c r="E9" s="10"/>
      <c r="F9" s="10"/>
      <c r="G9" s="10"/>
      <c r="H9" s="10"/>
      <c r="I9" s="10"/>
    </row>
    <row r="10" spans="1:9">
      <c r="A10" s="10" t="s">
        <v>5</v>
      </c>
      <c r="B10" s="10"/>
      <c r="C10" s="9">
        <f>+'Input Form'!B9</f>
        <v>77</v>
      </c>
      <c r="D10" s="10"/>
      <c r="E10" s="10"/>
      <c r="F10" s="10"/>
      <c r="G10" s="10"/>
      <c r="H10" s="10"/>
      <c r="I10" s="10"/>
    </row>
    <row r="11" spans="1:9">
      <c r="A11" s="10" t="s">
        <v>6</v>
      </c>
      <c r="B11" s="10"/>
      <c r="C11" s="8">
        <f>+'Input Form'!B11</f>
        <v>40</v>
      </c>
      <c r="D11" s="10"/>
      <c r="E11" s="10"/>
      <c r="F11" s="10"/>
      <c r="G11" s="10"/>
      <c r="H11" s="10"/>
      <c r="I11" s="10"/>
    </row>
    <row r="12" spans="1:9">
      <c r="A12" s="10" t="s">
        <v>7</v>
      </c>
      <c r="B12" s="10"/>
      <c r="C12" s="10"/>
      <c r="D12" s="8">
        <f>+C11*C10</f>
        <v>3080</v>
      </c>
      <c r="E12" s="10"/>
      <c r="F12" s="10"/>
      <c r="G12" s="10"/>
      <c r="H12" s="10"/>
      <c r="I12" s="10"/>
    </row>
    <row r="13" spans="1:9">
      <c r="A13" s="65" t="s">
        <v>272</v>
      </c>
      <c r="B13" s="10"/>
      <c r="C13" s="10"/>
      <c r="D13" s="8">
        <f>SUM('Input Form'!B13)</f>
        <v>0</v>
      </c>
      <c r="E13" s="10"/>
      <c r="F13" s="10"/>
      <c r="G13" s="10"/>
      <c r="H13" s="10"/>
      <c r="I13" s="10"/>
    </row>
    <row r="14" spans="1:9">
      <c r="A14" s="10"/>
      <c r="B14" s="10"/>
      <c r="C14" s="10"/>
      <c r="D14" s="10"/>
      <c r="E14" s="10"/>
      <c r="F14" s="10"/>
      <c r="G14" s="10"/>
      <c r="H14" s="10"/>
      <c r="I14" s="10"/>
    </row>
    <row r="15" spans="1:9" ht="13.5" thickBot="1">
      <c r="A15" s="9" t="s">
        <v>30</v>
      </c>
      <c r="B15" s="10"/>
      <c r="C15" s="10"/>
      <c r="D15" s="11">
        <f>SUM(D12+D13)</f>
        <v>3080</v>
      </c>
      <c r="E15" s="10"/>
      <c r="F15" s="10"/>
      <c r="G15" s="10"/>
      <c r="H15" s="10"/>
      <c r="I15" s="10"/>
    </row>
    <row r="16" spans="1:9" ht="13.5" thickTop="1">
      <c r="A16" s="9"/>
      <c r="B16" s="10"/>
      <c r="C16" s="10"/>
      <c r="D16" s="13"/>
      <c r="E16" s="10"/>
      <c r="F16" s="10"/>
      <c r="G16" s="10"/>
      <c r="H16" s="10"/>
      <c r="I16" s="10"/>
    </row>
    <row r="17" spans="1:9" s="1" customFormat="1">
      <c r="A17" s="14" t="s">
        <v>31</v>
      </c>
      <c r="B17" s="14"/>
      <c r="C17" s="14"/>
      <c r="D17" s="15">
        <v>0</v>
      </c>
      <c r="E17" s="14"/>
      <c r="F17" s="14"/>
      <c r="G17" s="14"/>
      <c r="H17" s="14"/>
      <c r="I17" s="14"/>
    </row>
    <row r="18" spans="1:9">
      <c r="A18" s="9"/>
      <c r="B18" s="10"/>
      <c r="C18" s="10"/>
      <c r="D18" s="13"/>
      <c r="E18" s="10"/>
      <c r="F18" s="10"/>
      <c r="G18" s="10"/>
      <c r="H18" s="10"/>
      <c r="I18" s="10"/>
    </row>
    <row r="19" spans="1:9" s="3" customFormat="1" ht="15.75">
      <c r="A19" s="16" t="s">
        <v>16</v>
      </c>
      <c r="B19" s="17"/>
      <c r="C19" s="17"/>
      <c r="D19" s="18">
        <f>SUM(D15+D17)</f>
        <v>3080</v>
      </c>
      <c r="E19" s="17"/>
      <c r="F19" s="17"/>
      <c r="G19" s="17"/>
      <c r="H19" s="17"/>
      <c r="I19" s="17"/>
    </row>
    <row r="20" spans="1:9" ht="12" customHeight="1">
      <c r="A20" s="10"/>
      <c r="B20" s="10"/>
      <c r="C20" s="10"/>
      <c r="D20" s="10"/>
      <c r="E20" s="10"/>
      <c r="F20" s="10"/>
      <c r="G20" s="10"/>
      <c r="H20" s="10"/>
      <c r="I20" s="10"/>
    </row>
    <row r="21" spans="1:9">
      <c r="A21" s="10"/>
      <c r="B21" s="10"/>
      <c r="C21" s="10"/>
      <c r="D21" s="10"/>
      <c r="E21" s="10"/>
      <c r="F21" s="10"/>
      <c r="G21" s="10"/>
      <c r="H21" s="10"/>
      <c r="I21" s="10"/>
    </row>
    <row r="22" spans="1:9">
      <c r="A22" s="10"/>
      <c r="B22" s="10"/>
      <c r="C22" s="9"/>
      <c r="D22" s="10"/>
      <c r="E22" s="10"/>
      <c r="F22" s="10"/>
      <c r="G22" s="10"/>
      <c r="H22" s="10"/>
      <c r="I22" s="10"/>
    </row>
    <row r="23" spans="1:9" ht="15.75">
      <c r="A23" s="100" t="s">
        <v>8</v>
      </c>
      <c r="B23" s="10"/>
      <c r="C23" s="8"/>
      <c r="D23" s="10"/>
      <c r="E23" s="10"/>
      <c r="F23" s="10"/>
      <c r="G23" s="10"/>
      <c r="H23" s="10"/>
      <c r="I23" s="10"/>
    </row>
    <row r="24" spans="1:9">
      <c r="A24" s="10"/>
      <c r="B24" s="10"/>
      <c r="C24" s="10"/>
      <c r="D24" s="8">
        <f>+C23*C22</f>
        <v>0</v>
      </c>
      <c r="E24" s="10"/>
      <c r="F24" s="10"/>
      <c r="G24" s="10"/>
      <c r="H24" s="10"/>
      <c r="I24" s="10"/>
    </row>
    <row r="25" spans="1:9">
      <c r="A25" s="10" t="s">
        <v>32</v>
      </c>
      <c r="B25" s="10"/>
      <c r="C25" s="10"/>
      <c r="D25" s="8">
        <f>'Input Form'!B21</f>
        <v>1330</v>
      </c>
      <c r="E25" s="10"/>
      <c r="F25" s="10"/>
      <c r="G25" s="10"/>
      <c r="H25" s="10"/>
      <c r="I25" s="10"/>
    </row>
    <row r="26" spans="1:9">
      <c r="A26" s="10" t="s">
        <v>21</v>
      </c>
      <c r="B26" s="10"/>
      <c r="C26" s="10"/>
      <c r="D26" s="8">
        <f>'Input Form'!B23</f>
        <v>130.18</v>
      </c>
      <c r="E26" s="10"/>
      <c r="F26" s="10"/>
      <c r="G26" s="10"/>
      <c r="H26" s="10"/>
      <c r="I26" s="10"/>
    </row>
    <row r="27" spans="1:9">
      <c r="A27" s="65" t="s">
        <v>38</v>
      </c>
      <c r="B27" s="10"/>
      <c r="C27" s="10"/>
      <c r="D27" s="34">
        <f>+'Input Form'!B25</f>
        <v>1</v>
      </c>
      <c r="E27" s="10"/>
      <c r="F27" s="10"/>
      <c r="G27" s="10"/>
      <c r="H27" s="10"/>
      <c r="I27" s="10"/>
    </row>
    <row r="28" spans="1:9">
      <c r="A28" s="10" t="s">
        <v>36</v>
      </c>
      <c r="B28" s="10"/>
      <c r="C28" s="9">
        <f>+'Input Form'!B15</f>
        <v>77</v>
      </c>
      <c r="D28" s="8"/>
      <c r="E28" s="10"/>
      <c r="F28" s="10"/>
      <c r="G28" s="10"/>
      <c r="H28" s="10"/>
      <c r="I28" s="10"/>
    </row>
    <row r="29" spans="1:9">
      <c r="A29" s="10" t="s">
        <v>37</v>
      </c>
      <c r="B29" s="10"/>
      <c r="C29" s="37">
        <f>+'Input Form'!B17</f>
        <v>20</v>
      </c>
      <c r="D29" s="8">
        <f>SUM(C28*C29)</f>
        <v>1540</v>
      </c>
      <c r="E29" s="10"/>
      <c r="F29" s="10"/>
      <c r="G29" s="10"/>
      <c r="H29" s="10"/>
      <c r="I29" s="10"/>
    </row>
    <row r="30" spans="1:9">
      <c r="A30" s="10"/>
      <c r="B30" s="10"/>
      <c r="C30" s="9"/>
      <c r="D30" s="8"/>
      <c r="E30" s="10"/>
      <c r="F30" s="10"/>
      <c r="G30" s="10"/>
      <c r="H30" s="10"/>
      <c r="I30" s="10"/>
    </row>
    <row r="31" spans="1:9">
      <c r="A31" s="10"/>
      <c r="B31" s="10"/>
      <c r="C31" s="37"/>
      <c r="D31" s="8"/>
      <c r="E31" s="10"/>
      <c r="F31" s="10"/>
      <c r="G31" s="10"/>
      <c r="H31" s="10"/>
      <c r="I31" s="10"/>
    </row>
    <row r="32" spans="1:9">
      <c r="A32" s="10"/>
      <c r="B32" s="10"/>
      <c r="C32" s="10"/>
      <c r="D32" s="8"/>
      <c r="E32" s="10"/>
      <c r="F32" s="10"/>
      <c r="G32" s="10"/>
      <c r="H32" s="10"/>
      <c r="I32" s="10"/>
    </row>
    <row r="33" spans="1:9" ht="13.5" thickBot="1">
      <c r="A33" s="9" t="s">
        <v>28</v>
      </c>
      <c r="B33" s="10"/>
      <c r="C33" s="10"/>
      <c r="D33" s="11">
        <f>SUM(D24:D32)</f>
        <v>3001.1800000000003</v>
      </c>
      <c r="E33" s="10"/>
      <c r="F33" s="10"/>
      <c r="G33" s="10"/>
      <c r="H33" s="10"/>
      <c r="I33" s="10"/>
    </row>
    <row r="34" spans="1:9" ht="13.5" thickTop="1">
      <c r="A34" s="10"/>
      <c r="B34" s="10"/>
      <c r="C34" s="10"/>
      <c r="D34" s="10"/>
      <c r="E34" s="10"/>
      <c r="F34" s="10"/>
      <c r="G34" s="10"/>
      <c r="H34" s="10"/>
      <c r="I34" s="10"/>
    </row>
    <row r="35" spans="1:9">
      <c r="A35" s="10"/>
      <c r="B35" s="10"/>
      <c r="C35" s="10"/>
      <c r="D35" s="8"/>
      <c r="E35" s="10"/>
      <c r="F35" s="10"/>
      <c r="G35" s="10"/>
      <c r="H35" s="10"/>
      <c r="I35" s="10"/>
    </row>
    <row r="36" spans="1:9">
      <c r="A36" s="65" t="s">
        <v>273</v>
      </c>
      <c r="B36" s="10"/>
      <c r="C36" s="10"/>
      <c r="D36" s="12">
        <f>SUM('Input Form'!B27)</f>
        <v>2</v>
      </c>
      <c r="E36" s="10"/>
      <c r="F36" s="10"/>
      <c r="G36" s="10"/>
      <c r="H36" s="10"/>
      <c r="I36" s="10"/>
    </row>
    <row r="37" spans="1:9">
      <c r="A37" s="10"/>
      <c r="B37" s="10"/>
      <c r="C37" s="10"/>
      <c r="D37" s="10"/>
      <c r="E37" s="10"/>
      <c r="F37" s="10"/>
      <c r="G37" s="10"/>
      <c r="H37" s="10"/>
      <c r="I37" s="10"/>
    </row>
    <row r="38" spans="1:9" s="2" customFormat="1" ht="15.75">
      <c r="A38" s="16" t="s">
        <v>20</v>
      </c>
      <c r="B38" s="16"/>
      <c r="C38" s="16"/>
      <c r="D38" s="101">
        <f>SUM(D33+D35+D36)</f>
        <v>3003.1800000000003</v>
      </c>
      <c r="E38" s="16"/>
      <c r="F38" s="16"/>
      <c r="G38" s="16"/>
      <c r="H38" s="16"/>
      <c r="I38" s="16"/>
    </row>
    <row r="39" spans="1:9">
      <c r="A39" s="10"/>
      <c r="B39" s="10"/>
      <c r="C39" s="10"/>
      <c r="D39" s="10"/>
      <c r="E39" s="10"/>
      <c r="F39" s="10"/>
      <c r="G39" s="10"/>
      <c r="H39" s="10"/>
      <c r="I39" s="10"/>
    </row>
    <row r="40" spans="1:9">
      <c r="A40" s="10"/>
      <c r="B40" s="10"/>
      <c r="C40" s="10"/>
      <c r="D40" s="10"/>
      <c r="E40" s="10"/>
      <c r="F40" s="10"/>
      <c r="G40" s="10"/>
      <c r="H40" s="10"/>
      <c r="I40" s="10"/>
    </row>
    <row r="41" spans="1:9" s="2" customFormat="1" ht="16.5" thickBot="1">
      <c r="A41" s="16" t="s">
        <v>54</v>
      </c>
      <c r="B41" s="16"/>
      <c r="C41" s="16"/>
      <c r="D41" s="30">
        <f>+D19-D38</f>
        <v>76.819999999999709</v>
      </c>
      <c r="E41" s="16"/>
      <c r="F41" s="16"/>
      <c r="G41" s="16"/>
      <c r="H41" s="16"/>
      <c r="I41" s="16"/>
    </row>
    <row r="42" spans="1:9" ht="13.5" thickTop="1">
      <c r="A42" s="10"/>
      <c r="B42" s="10"/>
      <c r="C42" s="10"/>
      <c r="D42" s="10"/>
      <c r="E42" s="10"/>
      <c r="F42" s="10"/>
      <c r="G42" s="10"/>
      <c r="H42" s="10"/>
      <c r="I42" s="10"/>
    </row>
    <row r="43" spans="1:9">
      <c r="A43" s="10"/>
      <c r="B43" s="10"/>
      <c r="C43" s="10"/>
      <c r="D43" s="10"/>
      <c r="E43" s="10"/>
      <c r="F43" s="10"/>
      <c r="G43" s="10"/>
      <c r="H43" s="10"/>
      <c r="I43" s="10"/>
    </row>
    <row r="44" spans="1:9">
      <c r="A44" s="10"/>
      <c r="B44" s="10"/>
      <c r="C44" s="10"/>
      <c r="D44" s="10"/>
      <c r="E44" s="10"/>
      <c r="F44" s="10"/>
      <c r="G44" s="10"/>
      <c r="H44" s="10"/>
      <c r="I44" s="10"/>
    </row>
    <row r="45" spans="1:9">
      <c r="A45" s="10"/>
      <c r="B45" s="10"/>
      <c r="C45" s="10"/>
      <c r="D45" s="10"/>
      <c r="E45" s="10"/>
      <c r="F45" s="10"/>
      <c r="G45" s="10"/>
      <c r="H45" s="10"/>
      <c r="I45" s="10"/>
    </row>
    <row r="46" spans="1:9">
      <c r="A46" s="10"/>
      <c r="B46" s="10"/>
      <c r="C46" s="10"/>
      <c r="D46" s="10"/>
      <c r="E46" s="10"/>
      <c r="F46" s="10"/>
      <c r="G46" s="10"/>
      <c r="H46" s="10"/>
      <c r="I46" s="10"/>
    </row>
    <row r="47" spans="1:9">
      <c r="A47" s="10"/>
      <c r="B47" s="10"/>
      <c r="C47" s="10"/>
      <c r="D47" s="10"/>
      <c r="E47" s="10"/>
      <c r="F47" s="10"/>
      <c r="G47" s="10"/>
      <c r="H47" s="10"/>
      <c r="I47" s="10"/>
    </row>
    <row r="48" spans="1:9">
      <c r="A48" s="10"/>
      <c r="B48" s="10"/>
      <c r="C48" s="10"/>
      <c r="D48" s="10"/>
      <c r="E48" s="10"/>
      <c r="F48" s="10"/>
      <c r="G48" s="10"/>
      <c r="H48" s="10"/>
      <c r="I48" s="10"/>
    </row>
    <row r="49" spans="1:9">
      <c r="A49" s="10"/>
      <c r="B49" s="10"/>
      <c r="C49" s="10"/>
      <c r="D49" s="10"/>
      <c r="E49" s="10"/>
      <c r="F49" s="10"/>
      <c r="G49" s="10"/>
      <c r="H49" s="10"/>
      <c r="I49" s="10"/>
    </row>
    <row r="50" spans="1:9">
      <c r="A50" s="10"/>
      <c r="B50" s="10"/>
      <c r="C50" s="10"/>
      <c r="D50" s="10"/>
      <c r="E50" s="10"/>
      <c r="F50" s="10"/>
      <c r="G50" s="10"/>
      <c r="H50" s="10"/>
      <c r="I50" s="10"/>
    </row>
    <row r="51" spans="1:9">
      <c r="A51" s="10"/>
      <c r="B51" s="10"/>
      <c r="C51" s="10"/>
      <c r="D51" s="10"/>
      <c r="E51" s="10"/>
      <c r="F51" s="10"/>
      <c r="G51" s="10"/>
      <c r="H51" s="10"/>
      <c r="I51" s="10"/>
    </row>
    <row r="52" spans="1:9">
      <c r="A52" s="10"/>
      <c r="B52" s="10"/>
      <c r="C52" s="10"/>
      <c r="D52" s="10"/>
      <c r="E52" s="10"/>
      <c r="F52" s="10"/>
      <c r="G52" s="10"/>
      <c r="H52" s="10"/>
      <c r="I52" s="10"/>
    </row>
    <row r="53" spans="1:9">
      <c r="A53" s="10"/>
      <c r="B53" s="10"/>
      <c r="C53" s="10"/>
      <c r="D53" s="10"/>
      <c r="E53" s="10"/>
      <c r="F53" s="10"/>
      <c r="G53" s="10"/>
      <c r="H53" s="10"/>
      <c r="I53" s="10"/>
    </row>
    <row r="54" spans="1:9">
      <c r="A54" s="10"/>
      <c r="B54" s="10"/>
      <c r="C54" s="10"/>
      <c r="D54" s="10"/>
      <c r="E54" s="10"/>
      <c r="F54" s="10"/>
      <c r="G54" s="10"/>
      <c r="H54" s="10"/>
      <c r="I54" s="10"/>
    </row>
    <row r="55" spans="1:9">
      <c r="A55" s="10"/>
      <c r="B55" s="10"/>
      <c r="C55" s="10"/>
      <c r="D55" s="10"/>
      <c r="E55" s="10"/>
      <c r="F55" s="10"/>
      <c r="G55" s="10"/>
      <c r="H55" s="10"/>
      <c r="I55" s="10"/>
    </row>
    <row r="56" spans="1:9">
      <c r="A56" s="10"/>
      <c r="B56" s="10"/>
      <c r="C56" s="10"/>
      <c r="D56" s="10"/>
      <c r="E56" s="10"/>
      <c r="F56" s="10"/>
      <c r="G56" s="10"/>
      <c r="H56" s="10"/>
      <c r="I56" s="10"/>
    </row>
    <row r="57" spans="1:9">
      <c r="A57" s="10"/>
      <c r="B57" s="10"/>
      <c r="C57" s="10"/>
      <c r="D57" s="10"/>
      <c r="E57" s="10"/>
      <c r="F57" s="10"/>
      <c r="G57" s="10"/>
      <c r="H57" s="10"/>
      <c r="I57" s="10"/>
    </row>
    <row r="58" spans="1:9">
      <c r="A58" s="10"/>
      <c r="B58" s="10"/>
      <c r="C58" s="10"/>
      <c r="D58" s="10"/>
      <c r="E58" s="10"/>
      <c r="F58" s="10"/>
      <c r="G58" s="10"/>
      <c r="H58" s="10"/>
      <c r="I58" s="10"/>
    </row>
    <row r="59" spans="1:9">
      <c r="A59" s="10"/>
      <c r="B59" s="10"/>
      <c r="C59" s="10"/>
      <c r="D59" s="10"/>
      <c r="E59" s="10"/>
      <c r="F59" s="10"/>
      <c r="G59" s="10"/>
      <c r="H59" s="10"/>
      <c r="I59" s="10"/>
    </row>
    <row r="60" spans="1:9">
      <c r="A60" s="10"/>
      <c r="B60" s="10"/>
      <c r="C60" s="10"/>
      <c r="D60" s="10"/>
      <c r="E60" s="10"/>
      <c r="F60" s="10"/>
      <c r="G60" s="10"/>
      <c r="H60" s="10"/>
      <c r="I60" s="10"/>
    </row>
    <row r="61" spans="1:9">
      <c r="A61" s="10"/>
      <c r="B61" s="10"/>
      <c r="C61" s="10"/>
      <c r="D61" s="10"/>
      <c r="E61" s="10"/>
      <c r="F61" s="10"/>
      <c r="G61" s="10"/>
      <c r="H61" s="10"/>
      <c r="I61" s="10"/>
    </row>
    <row r="62" spans="1:9">
      <c r="A62" s="10"/>
      <c r="B62" s="10"/>
      <c r="C62" s="10"/>
      <c r="D62" s="10"/>
      <c r="E62" s="10"/>
      <c r="F62" s="10"/>
      <c r="G62" s="10"/>
      <c r="H62" s="10"/>
      <c r="I62" s="10"/>
    </row>
    <row r="63" spans="1:9">
      <c r="A63" s="10"/>
      <c r="B63" s="10"/>
      <c r="C63" s="10"/>
      <c r="D63" s="10"/>
      <c r="E63" s="10"/>
      <c r="F63" s="10"/>
      <c r="G63" s="10"/>
      <c r="H63" s="10"/>
      <c r="I63" s="10"/>
    </row>
    <row r="64" spans="1:9">
      <c r="A64" s="10"/>
      <c r="B64" s="10"/>
      <c r="C64" s="10"/>
      <c r="D64" s="10"/>
      <c r="E64" s="10"/>
      <c r="F64" s="10"/>
      <c r="G64" s="10"/>
      <c r="H64" s="10"/>
      <c r="I64" s="10"/>
    </row>
    <row r="65" spans="1:9">
      <c r="A65" s="10"/>
      <c r="B65" s="10"/>
      <c r="C65" s="10"/>
      <c r="D65" s="10"/>
      <c r="E65" s="10"/>
      <c r="F65" s="10"/>
      <c r="G65" s="10"/>
      <c r="H65" s="10"/>
      <c r="I65" s="10"/>
    </row>
    <row r="66" spans="1:9">
      <c r="A66" s="10"/>
      <c r="B66" s="10"/>
      <c r="C66" s="10"/>
      <c r="D66" s="10"/>
      <c r="E66" s="10"/>
      <c r="F66" s="10"/>
      <c r="G66" s="10"/>
      <c r="H66" s="10"/>
      <c r="I66" s="10"/>
    </row>
    <row r="67" spans="1:9">
      <c r="A67" s="10"/>
      <c r="B67" s="10"/>
      <c r="C67" s="10"/>
      <c r="D67" s="10"/>
      <c r="E67" s="10"/>
      <c r="F67" s="10"/>
      <c r="G67" s="10"/>
      <c r="H67" s="10"/>
      <c r="I67" s="10"/>
    </row>
    <row r="68" spans="1:9">
      <c r="A68" s="4"/>
      <c r="B68" s="4"/>
      <c r="C68" s="4"/>
      <c r="D68" s="4"/>
    </row>
    <row r="69" spans="1:9">
      <c r="A69" s="4"/>
      <c r="B69" s="4"/>
      <c r="C69" s="4"/>
      <c r="D69" s="4"/>
    </row>
    <row r="70" spans="1:9">
      <c r="A70" s="4"/>
      <c r="B70" s="4"/>
      <c r="C70" s="4"/>
      <c r="D70" s="4"/>
    </row>
    <row r="71" spans="1:9">
      <c r="A71" s="4"/>
      <c r="B71" s="4"/>
      <c r="C71" s="4"/>
      <c r="D71" s="4"/>
    </row>
    <row r="72" spans="1:9">
      <c r="A72" s="4"/>
      <c r="B72" s="4"/>
      <c r="C72" s="4"/>
      <c r="D72" s="4"/>
    </row>
    <row r="73" spans="1:9">
      <c r="A73" s="4"/>
      <c r="B73" s="4"/>
      <c r="C73" s="4"/>
      <c r="D73" s="4"/>
    </row>
    <row r="74" spans="1:9">
      <c r="A74" s="4"/>
      <c r="B74" s="4"/>
      <c r="C74" s="4"/>
      <c r="D74" s="4"/>
    </row>
  </sheetData>
  <sheetProtection password="C9F5" sheet="1" objects="1" scenarios="1" selectLockedCells="1"/>
  <phoneticPr fontId="0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W383"/>
  <sheetViews>
    <sheetView zoomScaleSheetLayoutView="100" workbookViewId="0">
      <selection activeCell="G33" sqref="G33"/>
    </sheetView>
  </sheetViews>
  <sheetFormatPr defaultColWidth="8.85546875" defaultRowHeight="12.75"/>
  <cols>
    <col min="1" max="1" width="11.140625" customWidth="1"/>
    <col min="2" max="2" width="20.28515625" customWidth="1"/>
    <col min="3" max="3" width="16" customWidth="1"/>
    <col min="4" max="4" width="12.28515625" customWidth="1"/>
    <col min="5" max="5" width="15.140625" bestFit="1" customWidth="1"/>
    <col min="7" max="7" width="39.42578125" customWidth="1"/>
  </cols>
  <sheetData>
    <row r="1" spans="1:47" ht="18">
      <c r="A1" s="21" t="s">
        <v>26</v>
      </c>
      <c r="B1" s="10"/>
      <c r="C1" s="10"/>
      <c r="D1" s="10"/>
      <c r="E1" s="1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ht="36.75" customHeight="1">
      <c r="A2" s="9" t="s">
        <v>9</v>
      </c>
      <c r="B2" s="17" t="s">
        <v>10</v>
      </c>
      <c r="C2" s="10"/>
      <c r="D2" s="10"/>
      <c r="E2" s="10"/>
      <c r="F2" s="4"/>
      <c r="G2" s="1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ht="15">
      <c r="A3" s="10"/>
      <c r="B3" s="17" t="s">
        <v>34</v>
      </c>
      <c r="C3" s="10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t="15">
      <c r="A4" s="10"/>
      <c r="B4" s="17" t="s">
        <v>11</v>
      </c>
      <c r="C4" s="10"/>
      <c r="D4" s="10"/>
      <c r="E4" s="10"/>
      <c r="F4" s="4"/>
      <c r="G4" s="4" t="s">
        <v>27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5">
      <c r="A5" s="10"/>
      <c r="B5" s="17"/>
      <c r="C5" s="10"/>
      <c r="D5" s="10"/>
      <c r="E5" s="1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15">
      <c r="A6" s="9" t="s">
        <v>12</v>
      </c>
      <c r="B6" s="17" t="s">
        <v>13</v>
      </c>
      <c r="C6" s="10"/>
      <c r="D6" s="10"/>
      <c r="E6" s="1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15">
      <c r="A7" s="10"/>
      <c r="B7" s="17"/>
      <c r="C7" s="10"/>
      <c r="D7" s="10"/>
      <c r="E7" s="10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ht="15.75">
      <c r="A8" s="16" t="s">
        <v>14</v>
      </c>
      <c r="B8" s="17"/>
      <c r="C8" s="22">
        <f>+'Input Form'!B5</f>
        <v>43101</v>
      </c>
      <c r="D8" s="10"/>
      <c r="E8" s="10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15.75">
      <c r="A9" s="10"/>
      <c r="B9" s="10"/>
      <c r="C9" s="23" t="str">
        <f>+'Input Form'!B7</f>
        <v>Master Copy</v>
      </c>
      <c r="D9" s="24"/>
      <c r="E9" s="24" t="s">
        <v>18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ht="15.75">
      <c r="A10" s="25" t="s">
        <v>275</v>
      </c>
      <c r="B10" s="26"/>
      <c r="C10" s="27"/>
      <c r="D10" s="27"/>
      <c r="E10" s="27" t="s">
        <v>17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>
      <c r="A11" s="14" t="s">
        <v>24</v>
      </c>
      <c r="B11" s="10"/>
      <c r="C11" s="10"/>
      <c r="D11" s="10">
        <f>'Input Form'!B9</f>
        <v>77</v>
      </c>
      <c r="E11" s="10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>
      <c r="A12" s="14" t="s">
        <v>15</v>
      </c>
      <c r="B12" s="10"/>
      <c r="C12" s="10"/>
      <c r="D12" s="28">
        <f>+'Input Form'!B11</f>
        <v>40</v>
      </c>
      <c r="E12" s="8">
        <f>+D12*D11</f>
        <v>3080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>
      <c r="A13" s="65" t="s">
        <v>274</v>
      </c>
      <c r="B13" s="10"/>
      <c r="C13" s="10"/>
      <c r="D13" s="10"/>
      <c r="E13" s="12">
        <f>+'Input Form'!B13</f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ht="13.5" thickBot="1">
      <c r="A14" s="9" t="s">
        <v>16</v>
      </c>
      <c r="B14" s="10"/>
      <c r="C14" s="10"/>
      <c r="D14" s="10"/>
      <c r="E14" s="11">
        <f>SUM(E12:E13)</f>
        <v>3080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13.5" thickTop="1">
      <c r="A15" s="10"/>
      <c r="B15" s="10"/>
      <c r="C15" s="10"/>
      <c r="D15" s="10"/>
      <c r="E15" s="1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15.75">
      <c r="A16" s="29" t="s">
        <v>8</v>
      </c>
      <c r="B16" s="10"/>
      <c r="C16" s="10"/>
      <c r="D16" s="10"/>
      <c r="E16" s="10"/>
      <c r="F16" s="4"/>
      <c r="G16" s="112" t="s">
        <v>281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75">
      <c r="A17" s="14" t="s">
        <v>19</v>
      </c>
      <c r="B17" s="10"/>
      <c r="C17" s="10"/>
      <c r="D17" s="10"/>
      <c r="E17" s="12">
        <f>'Input Form'!B21</f>
        <v>1330</v>
      </c>
      <c r="F17" s="4"/>
      <c r="G17" s="112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75">
      <c r="A18" s="14"/>
      <c r="B18" s="10"/>
      <c r="C18" s="10"/>
      <c r="D18" s="10"/>
      <c r="E18" s="12"/>
      <c r="F18" s="4"/>
      <c r="G18" s="11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75">
      <c r="A19" s="95"/>
      <c r="E19" s="8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75">
      <c r="A20" s="65"/>
      <c r="B20" s="10"/>
      <c r="C20" s="10"/>
      <c r="D20" s="10"/>
      <c r="E20" s="12"/>
    </row>
    <row r="21" spans="1:75" ht="13.5" thickBot="1">
      <c r="A21" s="9" t="s">
        <v>20</v>
      </c>
      <c r="B21" s="10"/>
      <c r="C21" s="10"/>
      <c r="D21" s="10"/>
      <c r="E21" s="11">
        <f>SUM(E17:E20)</f>
        <v>1330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75" ht="13.5" thickTop="1">
      <c r="A22" s="10"/>
      <c r="B22" s="10"/>
      <c r="C22" s="10"/>
      <c r="D22" s="10"/>
      <c r="E22" s="1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75" ht="16.5" thickBot="1">
      <c r="A23" s="16" t="s">
        <v>206</v>
      </c>
      <c r="B23" s="16"/>
      <c r="C23" s="16"/>
      <c r="D23" s="16"/>
      <c r="E23" s="30">
        <f>+E14-E21</f>
        <v>1750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75" ht="13.5" thickTop="1">
      <c r="A24" s="10"/>
      <c r="B24" s="10"/>
      <c r="C24" s="10"/>
      <c r="D24" s="10"/>
      <c r="E24" s="10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75" ht="15.75">
      <c r="A25" s="16"/>
      <c r="B25" s="10"/>
      <c r="C25" s="10"/>
      <c r="D25" s="10"/>
      <c r="E25" s="10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75">
      <c r="A26" s="10"/>
      <c r="B26" s="10"/>
      <c r="C26" s="10"/>
      <c r="D26" s="10"/>
      <c r="E26" s="10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75" ht="15">
      <c r="A27" s="31"/>
      <c r="B27" s="10"/>
      <c r="C27" s="10"/>
      <c r="D27" s="10"/>
      <c r="E27" s="1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75">
      <c r="A28" s="14"/>
      <c r="B28" s="10"/>
      <c r="C28" s="10"/>
      <c r="D28" s="10"/>
      <c r="E28" s="1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75">
      <c r="A29" s="14"/>
      <c r="B29" s="10"/>
      <c r="C29" s="10"/>
      <c r="D29" s="10"/>
      <c r="E29" s="1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75">
      <c r="A30" t="s">
        <v>22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7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</row>
    <row r="32" spans="1:7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</row>
    <row r="33" spans="1:7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</row>
    <row r="34" spans="1:7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</row>
    <row r="35" spans="1:7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</row>
    <row r="36" spans="1:7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</row>
    <row r="37" spans="1:7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</row>
    <row r="39" spans="1:7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</row>
    <row r="40" spans="1:7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</row>
    <row r="41" spans="1:7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</row>
    <row r="42" spans="1:7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</row>
    <row r="43" spans="1: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</row>
    <row r="44" spans="1: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1: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</row>
    <row r="46" spans="1:7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</row>
    <row r="47" spans="1:7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1:7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</row>
    <row r="49" spans="1:7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</row>
    <row r="50" spans="1:7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</row>
    <row r="51" spans="1:7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</row>
    <row r="53" spans="1: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</row>
    <row r="54" spans="1: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</row>
    <row r="55" spans="1: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</row>
    <row r="56" spans="1: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</row>
    <row r="57" spans="1: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</row>
    <row r="58" spans="1: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1: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</row>
    <row r="60" spans="1: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</row>
    <row r="61" spans="1: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</row>
    <row r="62" spans="1: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</row>
    <row r="63" spans="1:7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</row>
    <row r="64" spans="1:7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</row>
    <row r="65" spans="1:7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</row>
    <row r="66" spans="1:7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</row>
    <row r="67" spans="1:7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</row>
    <row r="68" spans="1: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</row>
    <row r="69" spans="1: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1: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</row>
    <row r="71" spans="1: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</row>
    <row r="72" spans="1: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</row>
    <row r="73" spans="1: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</row>
    <row r="74" spans="1:7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</row>
    <row r="75" spans="1: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</row>
    <row r="76" spans="1: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</row>
    <row r="77" spans="1: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</row>
    <row r="78" spans="1: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</row>
    <row r="79" spans="1: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</row>
    <row r="80" spans="1: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</row>
    <row r="81" spans="1:7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</row>
    <row r="82" spans="1: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</row>
    <row r="83" spans="1: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</row>
    <row r="84" spans="1: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</row>
    <row r="85" spans="1: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</row>
    <row r="86" spans="1: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</row>
    <row r="87" spans="1: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</row>
    <row r="88" spans="1: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</row>
    <row r="89" spans="1: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</row>
    <row r="90" spans="1: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</row>
    <row r="91" spans="1: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</row>
    <row r="92" spans="1: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</row>
    <row r="93" spans="1: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</row>
    <row r="94" spans="1: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</row>
    <row r="95" spans="1: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</row>
    <row r="96" spans="1: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</row>
    <row r="97" spans="1: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</row>
    <row r="98" spans="1: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</row>
    <row r="99" spans="1: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</row>
    <row r="100" spans="1: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</row>
    <row r="101" spans="1: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</row>
    <row r="102" spans="1:7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</row>
    <row r="103" spans="1:7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</row>
    <row r="104" spans="1:7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</row>
    <row r="105" spans="1:7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</row>
    <row r="106" spans="1:7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</row>
    <row r="107" spans="1:7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</row>
    <row r="108" spans="1:7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</row>
    <row r="109" spans="1:7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</row>
    <row r="110" spans="1:7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</row>
    <row r="111" spans="1:7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</row>
    <row r="112" spans="1: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</row>
    <row r="113" spans="1: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</row>
    <row r="114" spans="1: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</row>
    <row r="115" spans="1: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</row>
    <row r="116" spans="1:7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</row>
    <row r="117" spans="1:7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</row>
    <row r="118" spans="1:7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</row>
    <row r="119" spans="1:7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</row>
    <row r="120" spans="1: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</row>
    <row r="121" spans="1: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</row>
    <row r="122" spans="1: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</row>
    <row r="123" spans="1:7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</row>
    <row r="124" spans="1:7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</row>
    <row r="125" spans="1: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</row>
    <row r="126" spans="1: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</row>
    <row r="127" spans="1:7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</row>
    <row r="128" spans="1: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</row>
    <row r="129" spans="1:7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</row>
    <row r="130" spans="1: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</row>
    <row r="131" spans="1: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</row>
    <row r="132" spans="1: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</row>
    <row r="133" spans="1:7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</row>
    <row r="134" spans="1: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</row>
    <row r="135" spans="1: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</row>
    <row r="136" spans="1:7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</row>
    <row r="137" spans="1:7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</row>
    <row r="138" spans="1:7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</row>
    <row r="139" spans="1:7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</row>
    <row r="140" spans="1: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</row>
    <row r="141" spans="1: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</row>
    <row r="142" spans="1: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</row>
    <row r="143" spans="1: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</row>
    <row r="144" spans="1: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</row>
    <row r="145" spans="1: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</row>
    <row r="146" spans="1: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</row>
    <row r="147" spans="1: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</row>
    <row r="148" spans="1: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</row>
    <row r="149" spans="1: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</row>
    <row r="150" spans="1: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</row>
    <row r="151" spans="1: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</row>
    <row r="152" spans="1: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</row>
    <row r="153" spans="1: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</row>
    <row r="154" spans="1:75"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</row>
    <row r="155" spans="1:75"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</row>
    <row r="156" spans="1:75"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</row>
    <row r="157" spans="1:75"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</row>
    <row r="158" spans="1:75"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</row>
    <row r="159" spans="1:75"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</row>
    <row r="160" spans="1:75"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</row>
    <row r="161" spans="6:47"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</row>
    <row r="162" spans="6:47"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</row>
    <row r="163" spans="6:47"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</row>
    <row r="164" spans="6:47"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</row>
    <row r="165" spans="6:47"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</row>
    <row r="166" spans="6:47"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</row>
    <row r="167" spans="6:47"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</row>
    <row r="168" spans="6:47"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</row>
    <row r="169" spans="6:47"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</row>
    <row r="170" spans="6:47"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</row>
    <row r="171" spans="6:47"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</row>
    <row r="172" spans="6:47"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</row>
    <row r="173" spans="6:47"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</row>
    <row r="174" spans="6:47"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</row>
    <row r="175" spans="6:47"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</row>
    <row r="176" spans="6:47"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</row>
    <row r="177" spans="6:47"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</row>
    <row r="178" spans="6:47"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</row>
    <row r="179" spans="6:47"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</row>
    <row r="180" spans="6:47"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</row>
    <row r="181" spans="6:47"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</row>
    <row r="182" spans="6:47"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</row>
    <row r="183" spans="6:47"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</row>
    <row r="184" spans="6:47"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</row>
    <row r="185" spans="6:47"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</row>
    <row r="186" spans="6:47"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</row>
    <row r="187" spans="6:47"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</row>
    <row r="188" spans="6:47"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</row>
    <row r="189" spans="6:47"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</row>
    <row r="190" spans="6:47"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</row>
    <row r="191" spans="6:47"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</row>
    <row r="192" spans="6:47"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</row>
    <row r="193" spans="6:47"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</row>
    <row r="194" spans="6:47"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</row>
    <row r="195" spans="6:47"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</row>
    <row r="196" spans="6:47"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</row>
    <row r="197" spans="6:47"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</row>
    <row r="198" spans="6:47"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</row>
    <row r="199" spans="6:47"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</row>
    <row r="200" spans="6:47"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</row>
    <row r="201" spans="6:47"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</row>
    <row r="202" spans="6:47"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</row>
    <row r="203" spans="6:47"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</row>
    <row r="204" spans="6:47"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</row>
    <row r="205" spans="6:47"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</row>
    <row r="206" spans="6:47"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</row>
    <row r="207" spans="6:47"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</row>
    <row r="208" spans="6:47"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</row>
    <row r="209" spans="6:47"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</row>
    <row r="210" spans="6:47"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</row>
    <row r="211" spans="6:47"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</row>
    <row r="212" spans="6:47"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</row>
    <row r="213" spans="6:47"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</row>
    <row r="214" spans="6:47"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</row>
    <row r="215" spans="6:47"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</row>
    <row r="216" spans="6:47"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</row>
    <row r="217" spans="6:47"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</row>
    <row r="218" spans="6:47"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</row>
    <row r="219" spans="6:47"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</row>
    <row r="220" spans="6:47"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</row>
    <row r="221" spans="6:47"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</row>
    <row r="222" spans="6:47"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</row>
    <row r="223" spans="6:47"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</row>
    <row r="224" spans="6:47"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</row>
    <row r="225" spans="6:47"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</row>
    <row r="226" spans="6:47"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</row>
    <row r="227" spans="6:47"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</row>
    <row r="228" spans="6:47"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</row>
    <row r="229" spans="6:47"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</row>
    <row r="230" spans="6:47"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</row>
    <row r="231" spans="6:47"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</row>
    <row r="232" spans="6:47"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</row>
    <row r="233" spans="6:47"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</row>
    <row r="234" spans="6:47"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</row>
    <row r="235" spans="6:47"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</row>
    <row r="236" spans="6:47"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</row>
    <row r="237" spans="6:47"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</row>
    <row r="238" spans="6:47"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</row>
    <row r="239" spans="6:47"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</row>
    <row r="240" spans="6:47"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</row>
    <row r="241" spans="6:47"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</row>
    <row r="242" spans="6:47"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</row>
    <row r="243" spans="6:47"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</row>
    <row r="244" spans="6:47"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</row>
    <row r="245" spans="6:47"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</row>
    <row r="246" spans="6:47"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</row>
    <row r="247" spans="6:47"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</row>
    <row r="248" spans="6:47"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</row>
    <row r="249" spans="6:47"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</row>
    <row r="250" spans="6:47"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</row>
    <row r="251" spans="6:47"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</row>
    <row r="252" spans="6:47"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</row>
    <row r="253" spans="6:47"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</row>
    <row r="254" spans="6:47"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</row>
    <row r="255" spans="6:47"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</row>
    <row r="256" spans="6:47"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</row>
    <row r="257" spans="6:47"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</row>
    <row r="258" spans="6:47"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</row>
    <row r="259" spans="6:47"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</row>
    <row r="260" spans="6:47"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</row>
    <row r="261" spans="6:47"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</row>
    <row r="262" spans="6:47"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</row>
    <row r="263" spans="6:47"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</row>
    <row r="264" spans="6:47"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</row>
    <row r="265" spans="6:47"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</row>
    <row r="266" spans="6:47"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</row>
    <row r="267" spans="6:47"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</row>
    <row r="268" spans="6:47"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</row>
    <row r="269" spans="6:47"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</row>
    <row r="270" spans="6:47"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</row>
    <row r="271" spans="6:47"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</row>
    <row r="272" spans="6:47"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</row>
    <row r="273" spans="6:47"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</row>
    <row r="274" spans="6:47"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</row>
    <row r="275" spans="6:47"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</row>
    <row r="276" spans="6:47"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</row>
    <row r="277" spans="6:47"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</row>
    <row r="278" spans="6:47"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</row>
    <row r="279" spans="6:47"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</row>
    <row r="280" spans="6:47"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</row>
    <row r="281" spans="6:47"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</row>
    <row r="282" spans="6:47"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</row>
    <row r="283" spans="6:47"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</row>
    <row r="284" spans="6:47"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</row>
    <row r="285" spans="6:47"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</row>
    <row r="286" spans="6:47"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</row>
    <row r="287" spans="6:47"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</row>
    <row r="288" spans="6:47"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</row>
    <row r="289" spans="6:47"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</row>
    <row r="290" spans="6:47"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</row>
    <row r="291" spans="6:47"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</row>
    <row r="292" spans="6:47"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</row>
    <row r="293" spans="6:47"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</row>
    <row r="294" spans="6:47"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</row>
    <row r="295" spans="6:47"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</row>
    <row r="296" spans="6:47"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</row>
    <row r="297" spans="6:47"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</row>
    <row r="298" spans="6:47"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</row>
    <row r="299" spans="6:47"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</row>
    <row r="300" spans="6:47"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</row>
    <row r="301" spans="6:47"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</row>
    <row r="302" spans="6:47"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</row>
    <row r="303" spans="6:47"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</row>
    <row r="304" spans="6:47"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</row>
    <row r="305" spans="6:47"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</row>
    <row r="306" spans="6:47"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</row>
    <row r="307" spans="6:47"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</row>
    <row r="308" spans="6:47"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</row>
    <row r="309" spans="6:47"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</row>
    <row r="310" spans="6:47"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</row>
    <row r="311" spans="6:47"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</row>
    <row r="312" spans="6:47"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</row>
    <row r="313" spans="6:47"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</row>
    <row r="314" spans="6:47"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</row>
    <row r="315" spans="6:47"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</row>
    <row r="316" spans="6:47"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</row>
    <row r="317" spans="6:47"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</row>
    <row r="318" spans="6:47"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</row>
    <row r="319" spans="6:47"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</row>
    <row r="320" spans="6:47"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</row>
    <row r="321" spans="6:47"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</row>
    <row r="322" spans="6:47"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</row>
    <row r="323" spans="6:47"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</row>
    <row r="324" spans="6:47"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</row>
    <row r="325" spans="6:47"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</row>
    <row r="326" spans="6:47"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</row>
    <row r="327" spans="6:47"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</row>
    <row r="328" spans="6:47"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</row>
    <row r="329" spans="6:47"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</row>
    <row r="330" spans="6:47"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</row>
    <row r="331" spans="6:47"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</row>
    <row r="332" spans="6:47"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</row>
    <row r="333" spans="6:47"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</row>
    <row r="334" spans="6:47"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</row>
    <row r="335" spans="6:47"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</row>
    <row r="336" spans="6:47"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</row>
    <row r="337" spans="6:47"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</row>
    <row r="338" spans="6:47"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</row>
    <row r="339" spans="6:47"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</row>
    <row r="340" spans="6:47"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</row>
    <row r="341" spans="6:47"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</row>
    <row r="342" spans="6:47"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</row>
    <row r="343" spans="6:47"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</row>
    <row r="344" spans="6:47"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</row>
    <row r="345" spans="6:47"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</row>
    <row r="346" spans="6:47"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</row>
    <row r="347" spans="6:47"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</row>
    <row r="348" spans="6:47"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</row>
    <row r="349" spans="6:47"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</row>
    <row r="350" spans="6:47"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</row>
    <row r="351" spans="6:47"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</row>
    <row r="352" spans="6:47"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</row>
    <row r="353" spans="6:47"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</row>
    <row r="354" spans="6:47"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</row>
    <row r="355" spans="6:47"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</row>
    <row r="356" spans="6:47"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</row>
    <row r="357" spans="6:47"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</row>
    <row r="358" spans="6:47"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</row>
    <row r="359" spans="6:47"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</row>
    <row r="360" spans="6:47"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</row>
    <row r="361" spans="6:47"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</row>
    <row r="362" spans="6:47"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</row>
    <row r="363" spans="6:47"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</row>
    <row r="364" spans="6:47"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</row>
    <row r="365" spans="6:47"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</row>
    <row r="366" spans="6:47"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</row>
    <row r="367" spans="6:47"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</row>
    <row r="368" spans="6:47"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</row>
    <row r="369" spans="6:47"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</row>
    <row r="370" spans="6:47"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</row>
    <row r="371" spans="6:47"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</row>
    <row r="372" spans="6:47"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</row>
    <row r="373" spans="6:47"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</row>
    <row r="374" spans="6:47"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</row>
    <row r="375" spans="6:47"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</row>
    <row r="376" spans="6:47"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</row>
    <row r="377" spans="6:47"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</row>
    <row r="378" spans="6:47"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</row>
    <row r="379" spans="6:47"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</row>
    <row r="380" spans="6:47"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</row>
    <row r="381" spans="6:47"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</row>
    <row r="382" spans="6:47"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</row>
    <row r="383" spans="6:47"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</row>
  </sheetData>
  <sheetProtection password="CA35" sheet="1" objects="1" scenarios="1" selectLockedCells="1"/>
  <mergeCells count="1">
    <mergeCell ref="G16:G18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P323"/>
  <sheetViews>
    <sheetView workbookViewId="0">
      <selection activeCell="E14" sqref="E14"/>
    </sheetView>
  </sheetViews>
  <sheetFormatPr defaultColWidth="8.85546875" defaultRowHeight="12.75"/>
  <cols>
    <col min="1" max="1" width="9.140625" style="33" customWidth="1"/>
    <col min="2" max="2" width="12.7109375" style="36" customWidth="1"/>
    <col min="3" max="3" width="16" customWidth="1"/>
    <col min="4" max="4" width="11.28515625" style="33" customWidth="1"/>
    <col min="5" max="6" width="9.140625" customWidth="1"/>
    <col min="7" max="8" width="17.140625" customWidth="1"/>
    <col min="9" max="9" width="9.140625" customWidth="1"/>
    <col min="10" max="10" width="9.140625" style="33" customWidth="1"/>
    <col min="11" max="12" width="9.140625" style="33" hidden="1" customWidth="1"/>
    <col min="13" max="16" width="8.85546875" style="33"/>
  </cols>
  <sheetData>
    <row r="1" spans="1:16" ht="33.75" customHeight="1">
      <c r="B1" s="39" t="s">
        <v>48</v>
      </c>
      <c r="G1" s="40"/>
      <c r="H1" s="40"/>
      <c r="J1" s="61" t="s">
        <v>44</v>
      </c>
      <c r="K1" s="61"/>
      <c r="L1" s="61"/>
      <c r="M1" s="61" t="s">
        <v>46</v>
      </c>
      <c r="N1" s="61" t="s">
        <v>45</v>
      </c>
      <c r="O1" s="61" t="s">
        <v>174</v>
      </c>
      <c r="P1" s="61" t="s">
        <v>175</v>
      </c>
    </row>
    <row r="2" spans="1:16" s="38" customFormat="1" ht="38.25" customHeight="1">
      <c r="A2" s="41" t="s">
        <v>39</v>
      </c>
      <c r="B2" s="41" t="s">
        <v>40</v>
      </c>
      <c r="C2" s="41" t="s">
        <v>41</v>
      </c>
      <c r="D2" s="41" t="s">
        <v>49</v>
      </c>
      <c r="E2" s="41" t="s">
        <v>42</v>
      </c>
      <c r="F2" s="41" t="s">
        <v>43</v>
      </c>
      <c r="G2" s="42" t="s">
        <v>170</v>
      </c>
      <c r="H2" s="42" t="s">
        <v>171</v>
      </c>
      <c r="I2" s="43"/>
      <c r="J2" s="62">
        <v>10</v>
      </c>
      <c r="K2" s="63" t="s">
        <v>50</v>
      </c>
      <c r="L2" s="62"/>
      <c r="M2" s="62">
        <v>20</v>
      </c>
      <c r="N2" s="62">
        <v>30</v>
      </c>
      <c r="O2" s="62">
        <v>40</v>
      </c>
      <c r="P2" s="62">
        <v>50</v>
      </c>
    </row>
    <row r="3" spans="1:16" s="38" customFormat="1" ht="27.75" customHeight="1">
      <c r="A3" s="50">
        <v>5782</v>
      </c>
      <c r="B3" s="4" t="s">
        <v>134</v>
      </c>
      <c r="C3" s="4" t="s">
        <v>135</v>
      </c>
      <c r="D3" s="4">
        <v>2</v>
      </c>
      <c r="E3" s="4" t="s">
        <v>44</v>
      </c>
      <c r="F3" s="4" t="s">
        <v>46</v>
      </c>
      <c r="G3" s="45">
        <f>IF(E3="beef",$J$2,IF(E3="fish",$M$2,IF(E3="pork",$N$2,IF(E3="chicken",$O$2,IF(E3="S and Grits",$P$2,0)))))</f>
        <v>10</v>
      </c>
      <c r="H3" s="45">
        <f>IF(F3="beef",$J$2,IF(F3="fish",$M$2,IF(F3="pork",$N$2,IF(F3="chicken",$O$2,IF(F3="S and Grits",$P$2,0)))))</f>
        <v>20</v>
      </c>
      <c r="I3" s="47"/>
      <c r="J3" s="56"/>
      <c r="K3" s="33" t="s">
        <v>44</v>
      </c>
      <c r="L3" s="57">
        <f>COUNTIF($E$2:$H$1005,"Beef")</f>
        <v>64</v>
      </c>
      <c r="M3" s="56"/>
      <c r="N3" s="56"/>
      <c r="O3" s="56"/>
      <c r="P3" s="56"/>
    </row>
    <row r="4" spans="1:16" ht="20.25" customHeight="1">
      <c r="A4" s="50">
        <v>7566</v>
      </c>
      <c r="B4" s="4" t="s">
        <v>141</v>
      </c>
      <c r="C4" s="4" t="s">
        <v>142</v>
      </c>
      <c r="D4" s="4">
        <v>2</v>
      </c>
      <c r="E4" s="4" t="s">
        <v>44</v>
      </c>
      <c r="F4" s="4" t="s">
        <v>44</v>
      </c>
      <c r="G4" s="45">
        <f t="shared" ref="G4:G66" si="0">IF(E4="beef",$J$2,IF(E4="fish",$M$2,IF(E4="pork",$N$2,IF(E4="chicken",$O$2,IF(E4="S and Grits",$P$2,0)))))</f>
        <v>10</v>
      </c>
      <c r="H4" s="45">
        <f t="shared" ref="H4:H66" si="1">IF(F4="beef",$J$2,IF(F4="fish",$M$2,IF(F4="pork",$N$2,IF(F4="chicken",$O$2,IF(F4="S and Grits",$P$2,0)))))</f>
        <v>10</v>
      </c>
      <c r="I4" s="44"/>
      <c r="K4" s="33" t="s">
        <v>46</v>
      </c>
      <c r="L4" s="57">
        <f>COUNTIF($E$2:$H$1005,"Fish")</f>
        <v>40</v>
      </c>
    </row>
    <row r="5" spans="1:16" ht="20.25" customHeight="1">
      <c r="A5" s="50">
        <v>6823</v>
      </c>
      <c r="B5" s="4" t="s">
        <v>118</v>
      </c>
      <c r="C5" s="4" t="s">
        <v>119</v>
      </c>
      <c r="D5" s="4">
        <v>1</v>
      </c>
      <c r="E5" s="4" t="s">
        <v>44</v>
      </c>
      <c r="F5" s="4"/>
      <c r="G5" s="45">
        <f t="shared" si="0"/>
        <v>10</v>
      </c>
      <c r="H5" s="45">
        <f t="shared" si="1"/>
        <v>0</v>
      </c>
      <c r="I5" s="44"/>
      <c r="K5" s="33" t="s">
        <v>45</v>
      </c>
      <c r="L5" s="57">
        <f>COUNTIF($E$2:$H$1005,"Pork")</f>
        <v>11</v>
      </c>
    </row>
    <row r="6" spans="1:16" ht="20.25" customHeight="1">
      <c r="A6" s="50">
        <v>5933</v>
      </c>
      <c r="B6" s="4" t="s">
        <v>138</v>
      </c>
      <c r="C6" s="4" t="s">
        <v>139</v>
      </c>
      <c r="D6" s="4">
        <v>2</v>
      </c>
      <c r="E6" s="4" t="s">
        <v>44</v>
      </c>
      <c r="F6" s="4" t="s">
        <v>44</v>
      </c>
      <c r="G6" s="45">
        <f t="shared" si="0"/>
        <v>10</v>
      </c>
      <c r="H6" s="45">
        <f t="shared" si="1"/>
        <v>10</v>
      </c>
      <c r="I6" s="44"/>
    </row>
    <row r="7" spans="1:16" ht="20.25" customHeight="1">
      <c r="A7" s="50">
        <v>5176</v>
      </c>
      <c r="B7" s="4" t="s">
        <v>57</v>
      </c>
      <c r="C7" s="4" t="s">
        <v>58</v>
      </c>
      <c r="D7" s="4">
        <v>2</v>
      </c>
      <c r="E7" s="4" t="s">
        <v>45</v>
      </c>
      <c r="F7" s="4" t="s">
        <v>44</v>
      </c>
      <c r="G7" s="45">
        <f t="shared" si="0"/>
        <v>30</v>
      </c>
      <c r="H7" s="45">
        <f t="shared" si="1"/>
        <v>10</v>
      </c>
      <c r="I7" s="44"/>
      <c r="L7" s="57"/>
    </row>
    <row r="8" spans="1:16" ht="20.25" customHeight="1">
      <c r="A8" s="50">
        <v>5102</v>
      </c>
      <c r="B8" s="4" t="s">
        <v>55</v>
      </c>
      <c r="C8" s="4" t="s">
        <v>56</v>
      </c>
      <c r="D8" s="4">
        <v>2</v>
      </c>
      <c r="E8" s="4" t="s">
        <v>44</v>
      </c>
      <c r="F8" s="4" t="s">
        <v>44</v>
      </c>
      <c r="G8" s="45">
        <f t="shared" si="0"/>
        <v>10</v>
      </c>
      <c r="H8" s="45">
        <f t="shared" si="1"/>
        <v>10</v>
      </c>
      <c r="I8" s="44"/>
      <c r="K8" s="58"/>
      <c r="L8" s="57"/>
    </row>
    <row r="9" spans="1:16" ht="20.25" customHeight="1">
      <c r="A9" s="50">
        <v>7194</v>
      </c>
      <c r="B9" s="4" t="s">
        <v>125</v>
      </c>
      <c r="C9" s="4" t="s">
        <v>126</v>
      </c>
      <c r="D9" s="4">
        <v>2</v>
      </c>
      <c r="E9" s="4" t="s">
        <v>44</v>
      </c>
      <c r="F9" s="4" t="s">
        <v>45</v>
      </c>
      <c r="G9" s="45">
        <f t="shared" si="0"/>
        <v>10</v>
      </c>
      <c r="H9" s="45">
        <f t="shared" si="1"/>
        <v>30</v>
      </c>
      <c r="I9" s="44"/>
      <c r="K9" s="59" t="s">
        <v>47</v>
      </c>
      <c r="L9" s="60">
        <f>SUM(L3:L8)</f>
        <v>115</v>
      </c>
    </row>
    <row r="10" spans="1:16" ht="20.25" customHeight="1">
      <c r="A10" s="50">
        <v>5710</v>
      </c>
      <c r="B10" s="4" t="s">
        <v>103</v>
      </c>
      <c r="C10" s="4" t="s">
        <v>104</v>
      </c>
      <c r="D10" s="4">
        <v>2</v>
      </c>
      <c r="E10" s="4" t="s">
        <v>44</v>
      </c>
      <c r="F10" s="4" t="s">
        <v>44</v>
      </c>
      <c r="G10" s="45">
        <f t="shared" si="0"/>
        <v>10</v>
      </c>
      <c r="H10" s="45">
        <f t="shared" si="1"/>
        <v>10</v>
      </c>
      <c r="I10" s="46"/>
    </row>
    <row r="11" spans="1:16" ht="20.25" customHeight="1">
      <c r="A11" s="50">
        <v>7088</v>
      </c>
      <c r="B11" s="4" t="s">
        <v>168</v>
      </c>
      <c r="C11" s="4" t="s">
        <v>169</v>
      </c>
      <c r="D11" s="4">
        <v>2</v>
      </c>
      <c r="E11" s="4" t="s">
        <v>44</v>
      </c>
      <c r="F11" s="4" t="s">
        <v>46</v>
      </c>
      <c r="G11" s="45">
        <f t="shared" si="0"/>
        <v>10</v>
      </c>
      <c r="H11" s="45">
        <f t="shared" si="1"/>
        <v>20</v>
      </c>
      <c r="I11" s="46"/>
    </row>
    <row r="12" spans="1:16" ht="20.25" customHeight="1">
      <c r="A12" s="50">
        <v>5508</v>
      </c>
      <c r="B12" s="4" t="s">
        <v>107</v>
      </c>
      <c r="C12" s="4" t="s">
        <v>108</v>
      </c>
      <c r="D12" s="4">
        <v>2</v>
      </c>
      <c r="E12" s="4" t="s">
        <v>46</v>
      </c>
      <c r="F12" s="4" t="s">
        <v>46</v>
      </c>
      <c r="G12" s="45">
        <f t="shared" si="0"/>
        <v>20</v>
      </c>
      <c r="H12" s="45">
        <f t="shared" si="1"/>
        <v>20</v>
      </c>
      <c r="I12" s="46"/>
    </row>
    <row r="13" spans="1:16" ht="20.25" customHeight="1">
      <c r="A13" s="50">
        <v>6745</v>
      </c>
      <c r="B13" s="4" t="s">
        <v>77</v>
      </c>
      <c r="C13" s="4" t="s">
        <v>154</v>
      </c>
      <c r="D13" s="4">
        <v>2</v>
      </c>
      <c r="E13" s="4" t="s">
        <v>46</v>
      </c>
      <c r="F13" s="4" t="s">
        <v>44</v>
      </c>
      <c r="G13" s="45">
        <f t="shared" si="0"/>
        <v>20</v>
      </c>
      <c r="H13" s="45">
        <f t="shared" si="1"/>
        <v>10</v>
      </c>
      <c r="I13" s="46"/>
    </row>
    <row r="14" spans="1:16" ht="20.25" customHeight="1">
      <c r="A14" s="50">
        <v>6795</v>
      </c>
      <c r="B14" s="4" t="s">
        <v>69</v>
      </c>
      <c r="C14" s="4" t="s">
        <v>70</v>
      </c>
      <c r="D14" s="4">
        <v>2</v>
      </c>
      <c r="E14" s="4" t="s">
        <v>44</v>
      </c>
      <c r="F14" s="4" t="s">
        <v>46</v>
      </c>
      <c r="G14" s="45">
        <f t="shared" si="0"/>
        <v>10</v>
      </c>
      <c r="H14" s="45">
        <f t="shared" si="1"/>
        <v>20</v>
      </c>
      <c r="I14" s="46"/>
    </row>
    <row r="15" spans="1:16" ht="20.25" customHeight="1">
      <c r="A15" s="50">
        <v>5077</v>
      </c>
      <c r="B15" s="4" t="s">
        <v>73</v>
      </c>
      <c r="C15" s="4" t="s">
        <v>70</v>
      </c>
      <c r="D15" s="4">
        <v>2</v>
      </c>
      <c r="E15" s="4" t="s">
        <v>44</v>
      </c>
      <c r="F15" s="4" t="s">
        <v>46</v>
      </c>
      <c r="G15" s="45">
        <f t="shared" si="0"/>
        <v>10</v>
      </c>
      <c r="H15" s="45">
        <f t="shared" si="1"/>
        <v>20</v>
      </c>
      <c r="I15" s="46"/>
    </row>
    <row r="16" spans="1:16" ht="20.25" customHeight="1">
      <c r="A16" s="50">
        <v>7010</v>
      </c>
      <c r="B16" s="4" t="s">
        <v>89</v>
      </c>
      <c r="C16" s="4" t="s">
        <v>90</v>
      </c>
      <c r="D16" s="4">
        <v>2</v>
      </c>
      <c r="E16" s="4" t="s">
        <v>44</v>
      </c>
      <c r="F16" s="4" t="s">
        <v>44</v>
      </c>
      <c r="G16" s="45">
        <f t="shared" si="0"/>
        <v>10</v>
      </c>
      <c r="H16" s="45">
        <f t="shared" si="1"/>
        <v>10</v>
      </c>
      <c r="I16" s="48"/>
    </row>
    <row r="17" spans="1:9" ht="20.25" customHeight="1">
      <c r="A17" s="50">
        <v>7211</v>
      </c>
      <c r="B17" s="4" t="s">
        <v>85</v>
      </c>
      <c r="C17" s="4" t="s">
        <v>86</v>
      </c>
      <c r="D17" s="4">
        <v>2</v>
      </c>
      <c r="E17" s="4" t="s">
        <v>46</v>
      </c>
      <c r="F17" s="4" t="s">
        <v>44</v>
      </c>
      <c r="G17" s="45">
        <f t="shared" si="0"/>
        <v>20</v>
      </c>
      <c r="H17" s="45">
        <f t="shared" si="1"/>
        <v>10</v>
      </c>
      <c r="I17" s="35"/>
    </row>
    <row r="18" spans="1:9" ht="20.25" customHeight="1">
      <c r="A18" s="50">
        <v>5413</v>
      </c>
      <c r="B18" s="4" t="s">
        <v>122</v>
      </c>
      <c r="C18" s="4" t="s">
        <v>123</v>
      </c>
      <c r="D18" s="4">
        <v>2</v>
      </c>
      <c r="E18" s="4" t="s">
        <v>44</v>
      </c>
      <c r="F18" s="4" t="s">
        <v>44</v>
      </c>
      <c r="G18" s="45">
        <f t="shared" si="0"/>
        <v>10</v>
      </c>
      <c r="H18" s="45">
        <f t="shared" si="1"/>
        <v>10</v>
      </c>
      <c r="I18" s="46"/>
    </row>
    <row r="19" spans="1:9" ht="20.25" customHeight="1">
      <c r="A19" s="50">
        <v>6924</v>
      </c>
      <c r="B19" s="4" t="s">
        <v>150</v>
      </c>
      <c r="C19" s="4" t="s">
        <v>151</v>
      </c>
      <c r="D19" s="4">
        <v>2</v>
      </c>
      <c r="E19" s="4" t="s">
        <v>44</v>
      </c>
      <c r="F19" s="4" t="s">
        <v>46</v>
      </c>
      <c r="G19" s="45">
        <f t="shared" si="0"/>
        <v>10</v>
      </c>
      <c r="H19" s="45">
        <f t="shared" si="1"/>
        <v>20</v>
      </c>
      <c r="I19" s="46"/>
    </row>
    <row r="20" spans="1:9" ht="20.25" customHeight="1">
      <c r="A20" s="50">
        <v>1643</v>
      </c>
      <c r="B20" s="4" t="s">
        <v>127</v>
      </c>
      <c r="C20" s="4" t="s">
        <v>128</v>
      </c>
      <c r="D20" s="4">
        <v>2</v>
      </c>
      <c r="E20" s="4" t="s">
        <v>44</v>
      </c>
      <c r="F20" s="4" t="s">
        <v>46</v>
      </c>
      <c r="G20" s="45">
        <f t="shared" si="0"/>
        <v>10</v>
      </c>
      <c r="H20" s="45">
        <f t="shared" si="1"/>
        <v>20</v>
      </c>
      <c r="I20" s="46"/>
    </row>
    <row r="21" spans="1:9" ht="20.25" customHeight="1">
      <c r="A21" s="50">
        <v>6284</v>
      </c>
      <c r="B21" s="4" t="s">
        <v>101</v>
      </c>
      <c r="C21" s="4" t="s">
        <v>102</v>
      </c>
      <c r="D21" s="4">
        <v>2</v>
      </c>
      <c r="E21" s="4" t="s">
        <v>44</v>
      </c>
      <c r="F21" s="4" t="s">
        <v>46</v>
      </c>
      <c r="G21" s="45">
        <f t="shared" si="0"/>
        <v>10</v>
      </c>
      <c r="H21" s="45">
        <f t="shared" si="1"/>
        <v>20</v>
      </c>
      <c r="I21" s="46"/>
    </row>
    <row r="22" spans="1:9" ht="20.25" customHeight="1">
      <c r="A22" s="50">
        <v>8934</v>
      </c>
      <c r="B22" s="4" t="s">
        <v>73</v>
      </c>
      <c r="C22" s="4" t="s">
        <v>76</v>
      </c>
      <c r="D22" s="4">
        <v>2</v>
      </c>
      <c r="E22" s="4" t="s">
        <v>44</v>
      </c>
      <c r="F22" s="4" t="s">
        <v>46</v>
      </c>
      <c r="G22" s="45">
        <f t="shared" si="0"/>
        <v>10</v>
      </c>
      <c r="H22" s="45">
        <f t="shared" si="1"/>
        <v>20</v>
      </c>
      <c r="I22" s="46"/>
    </row>
    <row r="23" spans="1:9" ht="20.25" customHeight="1">
      <c r="A23" s="50">
        <v>5290</v>
      </c>
      <c r="B23" s="4" t="s">
        <v>63</v>
      </c>
      <c r="C23" s="4" t="s">
        <v>64</v>
      </c>
      <c r="D23" s="4">
        <v>2</v>
      </c>
      <c r="E23" s="4" t="s">
        <v>44</v>
      </c>
      <c r="F23" s="4" t="s">
        <v>44</v>
      </c>
      <c r="G23" s="45">
        <f t="shared" si="0"/>
        <v>10</v>
      </c>
      <c r="H23" s="45">
        <f t="shared" si="1"/>
        <v>10</v>
      </c>
      <c r="I23" s="46"/>
    </row>
    <row r="24" spans="1:9" ht="20.25" customHeight="1">
      <c r="A24" s="50">
        <v>8823</v>
      </c>
      <c r="B24" s="4" t="s">
        <v>59</v>
      </c>
      <c r="C24" s="4" t="s">
        <v>60</v>
      </c>
      <c r="D24" s="4">
        <v>2</v>
      </c>
      <c r="E24" s="4" t="s">
        <v>46</v>
      </c>
      <c r="F24" s="4" t="s">
        <v>44</v>
      </c>
      <c r="G24" s="45">
        <f t="shared" si="0"/>
        <v>20</v>
      </c>
      <c r="H24" s="45">
        <f t="shared" si="1"/>
        <v>10</v>
      </c>
      <c r="I24" s="46"/>
    </row>
    <row r="25" spans="1:9" ht="20.25" customHeight="1">
      <c r="A25" s="50">
        <v>7628</v>
      </c>
      <c r="B25" s="4" t="s">
        <v>77</v>
      </c>
      <c r="C25" s="4" t="s">
        <v>78</v>
      </c>
      <c r="D25" s="4">
        <v>2</v>
      </c>
      <c r="E25" s="4" t="s">
        <v>46</v>
      </c>
      <c r="F25" s="4" t="s">
        <v>45</v>
      </c>
      <c r="G25" s="45">
        <f t="shared" si="0"/>
        <v>20</v>
      </c>
      <c r="H25" s="45">
        <f t="shared" si="1"/>
        <v>30</v>
      </c>
      <c r="I25" s="46"/>
    </row>
    <row r="26" spans="1:9" ht="20.25" customHeight="1">
      <c r="A26" s="50">
        <v>6867</v>
      </c>
      <c r="B26" s="4" t="s">
        <v>131</v>
      </c>
      <c r="C26" s="4" t="s">
        <v>132</v>
      </c>
      <c r="D26" s="4">
        <v>2</v>
      </c>
      <c r="E26" s="4" t="s">
        <v>45</v>
      </c>
      <c r="F26" s="4" t="s">
        <v>46</v>
      </c>
      <c r="G26" s="45">
        <f t="shared" si="0"/>
        <v>30</v>
      </c>
      <c r="H26" s="45">
        <f t="shared" si="1"/>
        <v>20</v>
      </c>
      <c r="I26" s="46"/>
    </row>
    <row r="27" spans="1:9" ht="20.25" customHeight="1">
      <c r="A27" s="50">
        <v>7178</v>
      </c>
      <c r="B27" s="4" t="s">
        <v>147</v>
      </c>
      <c r="C27" s="4" t="s">
        <v>149</v>
      </c>
      <c r="D27" s="4">
        <v>2</v>
      </c>
      <c r="E27" s="4" t="s">
        <v>46</v>
      </c>
      <c r="F27" s="4" t="s">
        <v>44</v>
      </c>
      <c r="G27" s="45">
        <f t="shared" si="0"/>
        <v>20</v>
      </c>
      <c r="H27" s="45">
        <f t="shared" si="1"/>
        <v>10</v>
      </c>
      <c r="I27" s="46"/>
    </row>
    <row r="28" spans="1:9" ht="20.25" customHeight="1">
      <c r="A28" s="50">
        <v>6678</v>
      </c>
      <c r="B28" s="4" t="s">
        <v>152</v>
      </c>
      <c r="C28" s="4" t="s">
        <v>153</v>
      </c>
      <c r="D28" s="4">
        <v>2</v>
      </c>
      <c r="E28" s="4" t="s">
        <v>44</v>
      </c>
      <c r="F28" s="4" t="s">
        <v>46</v>
      </c>
      <c r="G28" s="45">
        <f t="shared" si="0"/>
        <v>10</v>
      </c>
      <c r="H28" s="45">
        <f t="shared" si="1"/>
        <v>20</v>
      </c>
      <c r="I28" s="46"/>
    </row>
    <row r="29" spans="1:9" ht="20.25" customHeight="1">
      <c r="A29" s="50">
        <v>5166</v>
      </c>
      <c r="B29" s="4" t="s">
        <v>97</v>
      </c>
      <c r="C29" s="4" t="s">
        <v>98</v>
      </c>
      <c r="D29" s="4">
        <v>2</v>
      </c>
      <c r="E29" s="4" t="s">
        <v>44</v>
      </c>
      <c r="F29" s="4" t="s">
        <v>44</v>
      </c>
      <c r="G29" s="45">
        <f t="shared" si="0"/>
        <v>10</v>
      </c>
      <c r="H29" s="45">
        <f t="shared" si="1"/>
        <v>10</v>
      </c>
      <c r="I29" s="46"/>
    </row>
    <row r="30" spans="1:9" ht="20.25" customHeight="1">
      <c r="A30" s="50">
        <v>7513</v>
      </c>
      <c r="B30" s="4" t="s">
        <v>81</v>
      </c>
      <c r="C30" s="4" t="s">
        <v>82</v>
      </c>
      <c r="D30" s="4">
        <v>2</v>
      </c>
      <c r="E30" s="4" t="s">
        <v>44</v>
      </c>
      <c r="F30" s="4" t="s">
        <v>44</v>
      </c>
      <c r="G30" s="45">
        <f t="shared" si="0"/>
        <v>10</v>
      </c>
      <c r="H30" s="45">
        <f t="shared" si="1"/>
        <v>10</v>
      </c>
      <c r="I30" s="46"/>
    </row>
    <row r="31" spans="1:9" ht="20.25" customHeight="1">
      <c r="A31" s="50">
        <v>1606</v>
      </c>
      <c r="B31" s="4" t="s">
        <v>75</v>
      </c>
      <c r="C31" s="4" t="s">
        <v>115</v>
      </c>
      <c r="D31" s="4">
        <v>1</v>
      </c>
      <c r="E31" s="4" t="s">
        <v>44</v>
      </c>
      <c r="F31" s="4"/>
      <c r="G31" s="45">
        <f t="shared" si="0"/>
        <v>10</v>
      </c>
      <c r="H31" s="45">
        <f t="shared" si="1"/>
        <v>0</v>
      </c>
      <c r="I31" s="46"/>
    </row>
    <row r="32" spans="1:9" ht="20.25" customHeight="1">
      <c r="A32" s="50">
        <v>6944</v>
      </c>
      <c r="B32" s="4" t="s">
        <v>99</v>
      </c>
      <c r="C32" s="4" t="s">
        <v>100</v>
      </c>
      <c r="D32" s="4">
        <v>2</v>
      </c>
      <c r="E32" s="4" t="s">
        <v>44</v>
      </c>
      <c r="F32" s="4" t="s">
        <v>45</v>
      </c>
      <c r="G32" s="45">
        <f t="shared" si="0"/>
        <v>10</v>
      </c>
      <c r="H32" s="45">
        <f t="shared" si="1"/>
        <v>30</v>
      </c>
      <c r="I32" s="46"/>
    </row>
    <row r="33" spans="1:9" ht="20.25" customHeight="1">
      <c r="A33" s="50">
        <v>6676</v>
      </c>
      <c r="B33" s="4" t="s">
        <v>65</v>
      </c>
      <c r="C33" s="4" t="s">
        <v>116</v>
      </c>
      <c r="D33" s="4">
        <v>2</v>
      </c>
      <c r="E33" s="4" t="s">
        <v>46</v>
      </c>
      <c r="F33" s="4" t="s">
        <v>44</v>
      </c>
      <c r="G33" s="45">
        <f t="shared" si="0"/>
        <v>20</v>
      </c>
      <c r="H33" s="45">
        <f t="shared" si="1"/>
        <v>10</v>
      </c>
      <c r="I33" s="46"/>
    </row>
    <row r="34" spans="1:9" ht="20.25" customHeight="1">
      <c r="A34" s="50">
        <v>4676</v>
      </c>
      <c r="B34" s="4" t="s">
        <v>166</v>
      </c>
      <c r="C34" s="4" t="s">
        <v>167</v>
      </c>
      <c r="D34" s="4">
        <v>2</v>
      </c>
      <c r="E34" s="4" t="s">
        <v>46</v>
      </c>
      <c r="F34" s="4" t="s">
        <v>46</v>
      </c>
      <c r="G34" s="45">
        <f t="shared" si="0"/>
        <v>20</v>
      </c>
      <c r="H34" s="45">
        <f t="shared" si="1"/>
        <v>20</v>
      </c>
      <c r="I34" s="46"/>
    </row>
    <row r="35" spans="1:9" ht="20.25" customHeight="1">
      <c r="A35" s="50">
        <v>7660</v>
      </c>
      <c r="B35" s="4" t="s">
        <v>131</v>
      </c>
      <c r="C35" s="4" t="s">
        <v>137</v>
      </c>
      <c r="D35" s="4">
        <v>2</v>
      </c>
      <c r="E35" s="4" t="s">
        <v>46</v>
      </c>
      <c r="F35" s="4" t="s">
        <v>46</v>
      </c>
      <c r="G35" s="45">
        <f t="shared" si="0"/>
        <v>20</v>
      </c>
      <c r="H35" s="45">
        <f t="shared" si="1"/>
        <v>20</v>
      </c>
      <c r="I35" s="46"/>
    </row>
    <row r="36" spans="1:9" ht="20.25" customHeight="1">
      <c r="A36" s="50">
        <v>8049</v>
      </c>
      <c r="B36" s="4" t="s">
        <v>61</v>
      </c>
      <c r="C36" s="4" t="s">
        <v>145</v>
      </c>
      <c r="D36" s="4">
        <v>2</v>
      </c>
      <c r="E36" s="4" t="s">
        <v>46</v>
      </c>
      <c r="F36" s="4" t="s">
        <v>46</v>
      </c>
      <c r="G36" s="45">
        <f t="shared" si="0"/>
        <v>20</v>
      </c>
      <c r="H36" s="45">
        <f t="shared" si="1"/>
        <v>20</v>
      </c>
      <c r="I36" s="46"/>
    </row>
    <row r="37" spans="1:9" ht="20.25" customHeight="1">
      <c r="A37" s="50">
        <v>8579</v>
      </c>
      <c r="B37" s="4" t="s">
        <v>109</v>
      </c>
      <c r="C37" s="4" t="s">
        <v>110</v>
      </c>
      <c r="D37" s="4">
        <v>2</v>
      </c>
      <c r="E37" s="4" t="s">
        <v>44</v>
      </c>
      <c r="F37" s="4" t="s">
        <v>46</v>
      </c>
      <c r="G37" s="45">
        <f t="shared" si="0"/>
        <v>10</v>
      </c>
      <c r="H37" s="45">
        <f t="shared" si="1"/>
        <v>20</v>
      </c>
    </row>
    <row r="38" spans="1:9" ht="20.25" customHeight="1">
      <c r="A38" s="50">
        <v>5996</v>
      </c>
      <c r="B38" s="4" t="s">
        <v>57</v>
      </c>
      <c r="C38" s="4" t="s">
        <v>143</v>
      </c>
      <c r="D38" s="4">
        <v>1</v>
      </c>
      <c r="E38" s="4" t="s">
        <v>44</v>
      </c>
      <c r="F38" s="4"/>
      <c r="G38" s="45">
        <f t="shared" si="0"/>
        <v>10</v>
      </c>
      <c r="H38" s="45">
        <f t="shared" si="1"/>
        <v>0</v>
      </c>
    </row>
    <row r="39" spans="1:9" ht="20.25" customHeight="1">
      <c r="A39" s="50">
        <v>4646</v>
      </c>
      <c r="B39" s="4" t="s">
        <v>77</v>
      </c>
      <c r="C39" s="4" t="s">
        <v>124</v>
      </c>
      <c r="D39" s="4">
        <v>1</v>
      </c>
      <c r="E39" s="4" t="s">
        <v>44</v>
      </c>
      <c r="F39" s="4"/>
      <c r="G39" s="45">
        <f t="shared" si="0"/>
        <v>10</v>
      </c>
      <c r="H39" s="45">
        <f t="shared" si="1"/>
        <v>0</v>
      </c>
    </row>
    <row r="40" spans="1:9" ht="20.25" customHeight="1">
      <c r="A40" s="50">
        <v>1917</v>
      </c>
      <c r="B40" s="4" t="s">
        <v>73</v>
      </c>
      <c r="C40" s="4" t="s">
        <v>74</v>
      </c>
      <c r="D40" s="4">
        <v>2</v>
      </c>
      <c r="E40" s="4" t="s">
        <v>46</v>
      </c>
      <c r="F40" s="4" t="s">
        <v>46</v>
      </c>
      <c r="G40" s="45">
        <f t="shared" si="0"/>
        <v>20</v>
      </c>
      <c r="H40" s="45">
        <f t="shared" si="1"/>
        <v>20</v>
      </c>
    </row>
    <row r="41" spans="1:9" ht="20.25" customHeight="1">
      <c r="A41" s="50">
        <v>7664</v>
      </c>
      <c r="B41" s="4" t="s">
        <v>77</v>
      </c>
      <c r="C41" s="4" t="s">
        <v>146</v>
      </c>
      <c r="D41" s="4">
        <v>2</v>
      </c>
      <c r="E41" s="4" t="s">
        <v>44</v>
      </c>
      <c r="F41" s="4" t="s">
        <v>44</v>
      </c>
      <c r="G41" s="45">
        <f t="shared" si="0"/>
        <v>10</v>
      </c>
      <c r="H41" s="45">
        <f t="shared" si="1"/>
        <v>10</v>
      </c>
    </row>
    <row r="42" spans="1:9" ht="20.25" customHeight="1">
      <c r="A42" s="50">
        <v>3889</v>
      </c>
      <c r="B42" s="4" t="s">
        <v>101</v>
      </c>
      <c r="C42" s="4" t="s">
        <v>117</v>
      </c>
      <c r="D42" s="4">
        <v>2</v>
      </c>
      <c r="E42" s="4" t="s">
        <v>45</v>
      </c>
      <c r="F42" s="4" t="s">
        <v>44</v>
      </c>
      <c r="G42" s="45">
        <f t="shared" si="0"/>
        <v>30</v>
      </c>
      <c r="H42" s="45">
        <f t="shared" si="1"/>
        <v>10</v>
      </c>
    </row>
    <row r="43" spans="1:9" ht="20.25" customHeight="1">
      <c r="A43" s="50">
        <v>7350</v>
      </c>
      <c r="B43" s="4" t="s">
        <v>120</v>
      </c>
      <c r="C43" s="4" t="s">
        <v>121</v>
      </c>
      <c r="D43" s="4">
        <v>2</v>
      </c>
      <c r="E43" s="4" t="s">
        <v>44</v>
      </c>
      <c r="F43" s="4" t="s">
        <v>46</v>
      </c>
      <c r="G43" s="45">
        <f t="shared" si="0"/>
        <v>10</v>
      </c>
      <c r="H43" s="45">
        <f t="shared" si="1"/>
        <v>20</v>
      </c>
    </row>
    <row r="44" spans="1:9" ht="20.25" customHeight="1">
      <c r="A44" s="50">
        <v>2114</v>
      </c>
      <c r="B44" s="4" t="s">
        <v>91</v>
      </c>
      <c r="C44" s="4" t="s">
        <v>92</v>
      </c>
      <c r="D44" s="4">
        <v>2</v>
      </c>
      <c r="E44" s="4" t="s">
        <v>44</v>
      </c>
      <c r="F44" s="4" t="s">
        <v>45</v>
      </c>
      <c r="G44" s="45">
        <f t="shared" si="0"/>
        <v>10</v>
      </c>
      <c r="H44" s="45">
        <f t="shared" si="1"/>
        <v>30</v>
      </c>
    </row>
    <row r="45" spans="1:9" ht="20.25" customHeight="1">
      <c r="A45" s="50">
        <v>1165</v>
      </c>
      <c r="B45" s="4" t="s">
        <v>159</v>
      </c>
      <c r="C45" s="4" t="s">
        <v>160</v>
      </c>
      <c r="D45" s="4">
        <v>2</v>
      </c>
      <c r="E45" s="4" t="s">
        <v>44</v>
      </c>
      <c r="F45" s="4" t="s">
        <v>44</v>
      </c>
      <c r="G45" s="45">
        <f t="shared" si="0"/>
        <v>10</v>
      </c>
      <c r="H45" s="45">
        <f t="shared" si="1"/>
        <v>10</v>
      </c>
    </row>
    <row r="46" spans="1:9" ht="20.25" customHeight="1">
      <c r="A46" s="50">
        <v>4562</v>
      </c>
      <c r="B46" s="4" t="s">
        <v>71</v>
      </c>
      <c r="C46" s="4" t="s">
        <v>136</v>
      </c>
      <c r="D46" s="4">
        <v>2</v>
      </c>
      <c r="E46" s="4" t="s">
        <v>46</v>
      </c>
      <c r="F46" s="4" t="s">
        <v>44</v>
      </c>
      <c r="G46" s="45">
        <f t="shared" si="0"/>
        <v>20</v>
      </c>
      <c r="H46" s="45">
        <f t="shared" si="1"/>
        <v>10</v>
      </c>
    </row>
    <row r="47" spans="1:9" ht="20.25" customHeight="1">
      <c r="A47" s="50">
        <v>7263</v>
      </c>
      <c r="B47" s="4" t="s">
        <v>129</v>
      </c>
      <c r="C47" s="4" t="s">
        <v>130</v>
      </c>
      <c r="D47" s="4">
        <v>2</v>
      </c>
      <c r="E47" s="4" t="s">
        <v>44</v>
      </c>
      <c r="F47" s="4" t="s">
        <v>44</v>
      </c>
      <c r="G47" s="45">
        <f t="shared" si="0"/>
        <v>10</v>
      </c>
      <c r="H47" s="45">
        <f t="shared" si="1"/>
        <v>10</v>
      </c>
    </row>
    <row r="48" spans="1:9" ht="20.25" customHeight="1">
      <c r="A48" s="50">
        <v>6821</v>
      </c>
      <c r="B48" s="4" t="s">
        <v>71</v>
      </c>
      <c r="C48" s="4" t="s">
        <v>72</v>
      </c>
      <c r="D48" s="4">
        <v>2</v>
      </c>
      <c r="E48" s="4" t="s">
        <v>44</v>
      </c>
      <c r="F48" s="4" t="s">
        <v>46</v>
      </c>
      <c r="G48" s="45">
        <f t="shared" si="0"/>
        <v>10</v>
      </c>
      <c r="H48" s="45">
        <f t="shared" si="1"/>
        <v>20</v>
      </c>
    </row>
    <row r="49" spans="1:8" ht="20.25" customHeight="1">
      <c r="A49" s="50">
        <v>1832</v>
      </c>
      <c r="B49" s="4" t="s">
        <v>147</v>
      </c>
      <c r="C49" s="4" t="s">
        <v>148</v>
      </c>
      <c r="D49" s="4">
        <v>2</v>
      </c>
      <c r="E49" s="4" t="s">
        <v>44</v>
      </c>
      <c r="F49" s="4" t="s">
        <v>44</v>
      </c>
      <c r="G49" s="45">
        <f t="shared" si="0"/>
        <v>10</v>
      </c>
      <c r="H49" s="45">
        <f t="shared" si="1"/>
        <v>10</v>
      </c>
    </row>
    <row r="50" spans="1:8" ht="20.25" customHeight="1">
      <c r="A50" s="50">
        <v>1290</v>
      </c>
      <c r="B50" s="4" t="s">
        <v>157</v>
      </c>
      <c r="C50" s="4" t="s">
        <v>158</v>
      </c>
      <c r="D50" s="4">
        <v>1</v>
      </c>
      <c r="E50" s="4" t="s">
        <v>45</v>
      </c>
      <c r="F50" s="4"/>
      <c r="G50" s="45">
        <f t="shared" si="0"/>
        <v>30</v>
      </c>
      <c r="H50" s="45">
        <f t="shared" si="1"/>
        <v>0</v>
      </c>
    </row>
    <row r="51" spans="1:8" ht="20.25" customHeight="1">
      <c r="A51" s="50">
        <v>5773</v>
      </c>
      <c r="B51" s="4" t="s">
        <v>113</v>
      </c>
      <c r="C51" s="4" t="s">
        <v>114</v>
      </c>
      <c r="D51" s="4">
        <v>2</v>
      </c>
      <c r="E51" s="4" t="s">
        <v>46</v>
      </c>
      <c r="F51" s="4" t="s">
        <v>44</v>
      </c>
      <c r="G51" s="45">
        <f t="shared" si="0"/>
        <v>20</v>
      </c>
      <c r="H51" s="45">
        <f t="shared" si="1"/>
        <v>10</v>
      </c>
    </row>
    <row r="52" spans="1:8" ht="20.25" customHeight="1">
      <c r="A52" s="50">
        <v>7002</v>
      </c>
      <c r="B52" s="4" t="s">
        <v>95</v>
      </c>
      <c r="C52" s="4" t="s">
        <v>96</v>
      </c>
      <c r="D52" s="4">
        <v>2</v>
      </c>
      <c r="E52" s="4" t="s">
        <v>46</v>
      </c>
      <c r="F52" s="4" t="s">
        <v>44</v>
      </c>
      <c r="G52" s="45">
        <f t="shared" si="0"/>
        <v>20</v>
      </c>
      <c r="H52" s="45">
        <f t="shared" si="1"/>
        <v>10</v>
      </c>
    </row>
    <row r="53" spans="1:8" ht="18.75" customHeight="1">
      <c r="A53" s="50">
        <v>6624</v>
      </c>
      <c r="B53" s="4" t="s">
        <v>65</v>
      </c>
      <c r="C53" s="4" t="s">
        <v>66</v>
      </c>
      <c r="D53" s="4">
        <v>2</v>
      </c>
      <c r="E53" s="4" t="s">
        <v>44</v>
      </c>
      <c r="F53" s="4" t="s">
        <v>44</v>
      </c>
      <c r="G53" s="45">
        <f t="shared" si="0"/>
        <v>10</v>
      </c>
      <c r="H53" s="45">
        <f t="shared" si="1"/>
        <v>10</v>
      </c>
    </row>
    <row r="54" spans="1:8" ht="18.75" customHeight="1">
      <c r="A54" s="50">
        <v>6603</v>
      </c>
      <c r="B54" s="4" t="s">
        <v>144</v>
      </c>
      <c r="C54" s="4" t="s">
        <v>67</v>
      </c>
      <c r="D54" s="4">
        <v>2</v>
      </c>
      <c r="E54" s="4" t="s">
        <v>44</v>
      </c>
      <c r="F54" s="4" t="s">
        <v>46</v>
      </c>
      <c r="G54" s="45">
        <f t="shared" si="0"/>
        <v>10</v>
      </c>
      <c r="H54" s="45">
        <f t="shared" si="1"/>
        <v>20</v>
      </c>
    </row>
    <row r="55" spans="1:8" ht="18.75" customHeight="1">
      <c r="A55" s="50">
        <v>6621</v>
      </c>
      <c r="B55" s="4" t="s">
        <v>65</v>
      </c>
      <c r="C55" s="4" t="s">
        <v>67</v>
      </c>
      <c r="D55" s="4">
        <v>2</v>
      </c>
      <c r="E55" s="4" t="s">
        <v>44</v>
      </c>
      <c r="F55" s="4" t="s">
        <v>44</v>
      </c>
      <c r="G55" s="45">
        <f t="shared" si="0"/>
        <v>10</v>
      </c>
      <c r="H55" s="45">
        <f t="shared" si="1"/>
        <v>10</v>
      </c>
    </row>
    <row r="56" spans="1:8" ht="18.75" customHeight="1">
      <c r="A56" s="50">
        <v>6686</v>
      </c>
      <c r="B56" s="4" t="s">
        <v>65</v>
      </c>
      <c r="C56" s="4" t="s">
        <v>133</v>
      </c>
      <c r="D56" s="4">
        <v>2</v>
      </c>
      <c r="E56" s="4" t="s">
        <v>45</v>
      </c>
      <c r="F56" s="4" t="s">
        <v>46</v>
      </c>
      <c r="G56" s="45">
        <f t="shared" si="0"/>
        <v>30</v>
      </c>
      <c r="H56" s="45">
        <f t="shared" si="1"/>
        <v>20</v>
      </c>
    </row>
    <row r="57" spans="1:8" ht="18.75" customHeight="1">
      <c r="A57" s="50">
        <v>1659</v>
      </c>
      <c r="B57" s="4" t="s">
        <v>105</v>
      </c>
      <c r="C57" s="4" t="s">
        <v>106</v>
      </c>
      <c r="D57" s="4">
        <v>2</v>
      </c>
      <c r="E57" s="4" t="s">
        <v>44</v>
      </c>
      <c r="F57" s="4" t="s">
        <v>46</v>
      </c>
      <c r="G57" s="45">
        <f t="shared" si="0"/>
        <v>10</v>
      </c>
      <c r="H57" s="45">
        <f t="shared" si="1"/>
        <v>20</v>
      </c>
    </row>
    <row r="58" spans="1:8" ht="18.75" customHeight="1">
      <c r="A58" s="50">
        <v>5011</v>
      </c>
      <c r="B58" s="4" t="s">
        <v>59</v>
      </c>
      <c r="C58" s="4" t="s">
        <v>68</v>
      </c>
      <c r="D58" s="4">
        <v>2</v>
      </c>
      <c r="E58" s="4" t="s">
        <v>44</v>
      </c>
      <c r="F58" s="4" t="s">
        <v>44</v>
      </c>
      <c r="G58" s="45">
        <f t="shared" si="0"/>
        <v>10</v>
      </c>
      <c r="H58" s="45">
        <f t="shared" si="1"/>
        <v>10</v>
      </c>
    </row>
    <row r="59" spans="1:8" ht="18.75" customHeight="1">
      <c r="A59" s="50">
        <v>5148</v>
      </c>
      <c r="B59" s="4" t="s">
        <v>83</v>
      </c>
      <c r="C59" s="4" t="s">
        <v>84</v>
      </c>
      <c r="D59" s="4">
        <v>2</v>
      </c>
      <c r="E59" s="4" t="s">
        <v>46</v>
      </c>
      <c r="F59" s="4" t="s">
        <v>46</v>
      </c>
      <c r="G59" s="45">
        <f t="shared" si="0"/>
        <v>20</v>
      </c>
      <c r="H59" s="45">
        <f t="shared" si="1"/>
        <v>20</v>
      </c>
    </row>
    <row r="60" spans="1:8" ht="18.75" customHeight="1">
      <c r="A60" s="50">
        <v>1171</v>
      </c>
      <c r="B60" s="4" t="s">
        <v>155</v>
      </c>
      <c r="C60" s="4" t="s">
        <v>156</v>
      </c>
      <c r="D60" s="4">
        <v>2</v>
      </c>
      <c r="E60" s="4" t="s">
        <v>45</v>
      </c>
      <c r="F60" s="4" t="s">
        <v>46</v>
      </c>
      <c r="G60" s="45">
        <f t="shared" si="0"/>
        <v>30</v>
      </c>
      <c r="H60" s="45">
        <f t="shared" si="1"/>
        <v>20</v>
      </c>
    </row>
    <row r="61" spans="1:8" ht="18.75" customHeight="1">
      <c r="A61" s="50">
        <v>3860</v>
      </c>
      <c r="B61" s="4" t="s">
        <v>61</v>
      </c>
      <c r="C61" s="4" t="s">
        <v>62</v>
      </c>
      <c r="D61" s="4">
        <v>2</v>
      </c>
      <c r="E61" s="4" t="s">
        <v>44</v>
      </c>
      <c r="F61" s="4" t="s">
        <v>46</v>
      </c>
      <c r="G61" s="45">
        <f t="shared" si="0"/>
        <v>10</v>
      </c>
      <c r="H61" s="45">
        <f t="shared" si="1"/>
        <v>20</v>
      </c>
    </row>
    <row r="62" spans="1:8" ht="18.75" customHeight="1">
      <c r="A62" s="50">
        <v>7494</v>
      </c>
      <c r="B62" s="4" t="s">
        <v>79</v>
      </c>
      <c r="C62" s="4" t="s">
        <v>80</v>
      </c>
      <c r="D62" s="4">
        <v>2</v>
      </c>
      <c r="E62" s="4" t="s">
        <v>45</v>
      </c>
      <c r="F62" s="4" t="s">
        <v>46</v>
      </c>
      <c r="G62" s="45">
        <f t="shared" si="0"/>
        <v>30</v>
      </c>
      <c r="H62" s="45">
        <f t="shared" si="1"/>
        <v>20</v>
      </c>
    </row>
    <row r="63" spans="1:8" ht="18.75" customHeight="1">
      <c r="A63" s="49"/>
      <c r="B63" s="4"/>
      <c r="C63" s="4"/>
      <c r="D63" s="4"/>
      <c r="E63" s="4"/>
      <c r="F63" s="4"/>
      <c r="G63" s="45">
        <f t="shared" si="0"/>
        <v>0</v>
      </c>
      <c r="H63" s="45">
        <f t="shared" si="1"/>
        <v>0</v>
      </c>
    </row>
    <row r="64" spans="1:8" ht="18.75" customHeight="1">
      <c r="A64" s="49"/>
      <c r="B64" s="4"/>
      <c r="C64" s="4"/>
      <c r="D64" s="4"/>
      <c r="E64" s="4"/>
      <c r="F64" s="4"/>
      <c r="G64" s="45">
        <f t="shared" si="0"/>
        <v>0</v>
      </c>
      <c r="H64" s="45">
        <f t="shared" si="1"/>
        <v>0</v>
      </c>
    </row>
    <row r="65" spans="1:8" ht="18.75" customHeight="1">
      <c r="A65" s="49"/>
      <c r="B65" s="4"/>
      <c r="C65" s="4"/>
      <c r="D65" s="4"/>
      <c r="E65" s="4"/>
      <c r="F65" s="4"/>
      <c r="G65" s="45">
        <f t="shared" si="0"/>
        <v>0</v>
      </c>
      <c r="H65" s="45">
        <f t="shared" si="1"/>
        <v>0</v>
      </c>
    </row>
    <row r="66" spans="1:8" ht="18.75" customHeight="1">
      <c r="A66" s="49"/>
      <c r="B66" s="4"/>
      <c r="C66" s="4"/>
      <c r="D66" s="4"/>
      <c r="E66" s="4"/>
      <c r="F66" s="4"/>
      <c r="G66" s="45">
        <f t="shared" si="0"/>
        <v>0</v>
      </c>
      <c r="H66" s="45">
        <f t="shared" si="1"/>
        <v>0</v>
      </c>
    </row>
    <row r="67" spans="1:8" ht="18.75" customHeight="1">
      <c r="A67" s="49"/>
      <c r="B67" s="4"/>
      <c r="C67" s="4"/>
      <c r="D67" s="4"/>
      <c r="E67" s="4"/>
      <c r="F67" s="4"/>
      <c r="G67" s="45"/>
      <c r="H67" s="45"/>
    </row>
    <row r="68" spans="1:8" ht="18.75" customHeight="1">
      <c r="A68" s="49"/>
      <c r="B68" s="4"/>
      <c r="C68" s="4"/>
      <c r="D68" s="4"/>
      <c r="E68" s="4"/>
      <c r="F68" s="4"/>
      <c r="G68" s="45"/>
      <c r="H68" s="45"/>
    </row>
    <row r="69" spans="1:8" ht="13.5" customHeight="1">
      <c r="A69" s="50"/>
      <c r="B69" s="51"/>
      <c r="C69" s="4"/>
      <c r="D69" s="50">
        <f>SUM(D3:D66)</f>
        <v>115</v>
      </c>
    </row>
    <row r="70" spans="1:8" ht="13.5" customHeight="1">
      <c r="A70" s="50"/>
      <c r="B70" s="51"/>
      <c r="C70" s="4"/>
      <c r="D70" s="50"/>
    </row>
    <row r="71" spans="1:8" ht="13.5" customHeight="1">
      <c r="A71" s="50"/>
      <c r="B71" s="51"/>
      <c r="C71" s="4"/>
      <c r="D71" s="50"/>
      <c r="G71" s="33"/>
      <c r="H71" s="36"/>
    </row>
    <row r="72" spans="1:8" ht="13.5" customHeight="1">
      <c r="A72" s="50"/>
      <c r="B72" s="51"/>
      <c r="C72" s="4"/>
      <c r="D72" s="50"/>
      <c r="G72" s="33"/>
      <c r="H72" s="36"/>
    </row>
    <row r="73" spans="1:8" ht="13.5" customHeight="1">
      <c r="A73" s="50"/>
      <c r="B73" s="51"/>
      <c r="C73" s="4"/>
      <c r="D73" s="50"/>
      <c r="G73" s="33"/>
      <c r="H73" s="36"/>
    </row>
    <row r="74" spans="1:8" ht="13.5" customHeight="1">
      <c r="A74" s="50"/>
      <c r="B74" s="51"/>
      <c r="C74" s="4"/>
      <c r="D74" s="50"/>
      <c r="G74" s="33"/>
      <c r="H74" s="36"/>
    </row>
    <row r="75" spans="1:8" ht="13.5" customHeight="1">
      <c r="A75" s="50"/>
      <c r="B75" s="51"/>
      <c r="C75" s="4"/>
      <c r="D75" s="50"/>
      <c r="G75" s="33"/>
      <c r="H75" s="36"/>
    </row>
    <row r="76" spans="1:8" ht="13.5" customHeight="1">
      <c r="A76" s="50"/>
      <c r="B76" s="51"/>
      <c r="C76" s="4"/>
      <c r="D76" s="50"/>
      <c r="G76" s="33"/>
      <c r="H76" s="36"/>
    </row>
    <row r="77" spans="1:8" ht="13.5" customHeight="1">
      <c r="A77" s="50"/>
      <c r="B77" s="51"/>
      <c r="C77" s="4"/>
      <c r="D77" s="50"/>
    </row>
    <row r="78" spans="1:8" ht="13.5" customHeight="1">
      <c r="A78" s="50"/>
      <c r="B78" s="51"/>
      <c r="C78" s="4"/>
      <c r="D78" s="50"/>
    </row>
    <row r="79" spans="1:8" ht="13.5" customHeight="1">
      <c r="A79" s="50"/>
      <c r="B79" s="51"/>
      <c r="C79" s="4"/>
      <c r="D79" s="50"/>
    </row>
    <row r="80" spans="1:8" ht="13.5" customHeight="1">
      <c r="A80" s="50"/>
      <c r="B80" s="51"/>
      <c r="C80" s="4"/>
      <c r="D80" s="50"/>
    </row>
    <row r="81" spans="1:4" ht="13.5" customHeight="1">
      <c r="A81" s="50"/>
      <c r="B81" s="51"/>
      <c r="C81" s="4"/>
      <c r="D81" s="50"/>
    </row>
    <row r="82" spans="1:4" ht="13.5" customHeight="1">
      <c r="A82" s="50"/>
      <c r="B82" s="51"/>
      <c r="C82" s="4"/>
      <c r="D82" s="50"/>
    </row>
    <row r="83" spans="1:4" ht="13.5" customHeight="1">
      <c r="A83" s="50"/>
      <c r="B83" s="51"/>
      <c r="C83" s="4"/>
      <c r="D83" s="50"/>
    </row>
    <row r="84" spans="1:4" ht="13.5" customHeight="1">
      <c r="A84" s="50"/>
      <c r="B84" s="51"/>
      <c r="C84" s="4"/>
      <c r="D84" s="50"/>
    </row>
    <row r="85" spans="1:4" ht="13.5" customHeight="1">
      <c r="A85" s="50"/>
      <c r="B85" s="51"/>
      <c r="C85" s="4"/>
      <c r="D85" s="50"/>
    </row>
    <row r="86" spans="1:4" ht="13.5" customHeight="1">
      <c r="A86" s="50"/>
      <c r="B86" s="51"/>
      <c r="C86" s="4"/>
      <c r="D86" s="50"/>
    </row>
    <row r="87" spans="1:4" ht="13.5" customHeight="1">
      <c r="A87" s="50"/>
      <c r="B87" s="51"/>
      <c r="C87" s="4"/>
      <c r="D87" s="50"/>
    </row>
    <row r="88" spans="1:4" ht="13.5" customHeight="1">
      <c r="A88" s="50"/>
      <c r="B88" s="51"/>
      <c r="C88" s="4"/>
      <c r="D88" s="50"/>
    </row>
    <row r="89" spans="1:4" ht="13.5" customHeight="1">
      <c r="A89" s="50"/>
      <c r="B89" s="51"/>
      <c r="C89" s="4"/>
      <c r="D89" s="50"/>
    </row>
    <row r="90" spans="1:4" ht="13.5" customHeight="1">
      <c r="A90" s="50"/>
      <c r="B90" s="51"/>
      <c r="C90" s="4"/>
      <c r="D90" s="50"/>
    </row>
    <row r="91" spans="1:4" ht="13.5" customHeight="1">
      <c r="A91" s="50"/>
      <c r="B91" s="51"/>
      <c r="C91" s="4"/>
      <c r="D91" s="50"/>
    </row>
    <row r="92" spans="1:4" ht="13.5" customHeight="1">
      <c r="A92" s="50"/>
      <c r="B92" s="51"/>
      <c r="C92" s="4"/>
      <c r="D92" s="50"/>
    </row>
    <row r="93" spans="1:4" ht="13.5" customHeight="1">
      <c r="A93" s="50"/>
      <c r="B93" s="51"/>
      <c r="C93" s="4"/>
      <c r="D93" s="50"/>
    </row>
    <row r="94" spans="1:4" ht="13.5" customHeight="1">
      <c r="A94" s="50"/>
      <c r="B94" s="51"/>
      <c r="C94" s="4"/>
      <c r="D94" s="50"/>
    </row>
    <row r="95" spans="1:4" ht="13.5" customHeight="1">
      <c r="A95" s="50"/>
      <c r="B95" s="51"/>
      <c r="C95" s="4"/>
      <c r="D95" s="50"/>
    </row>
    <row r="96" spans="1:4" ht="13.5" customHeight="1">
      <c r="A96" s="50"/>
      <c r="B96" s="51"/>
      <c r="C96" s="4"/>
      <c r="D96" s="50"/>
    </row>
    <row r="97" spans="1:4" ht="13.5" customHeight="1">
      <c r="A97" s="50"/>
      <c r="B97" s="51"/>
      <c r="C97" s="4"/>
      <c r="D97" s="50"/>
    </row>
    <row r="98" spans="1:4" ht="13.5" customHeight="1">
      <c r="A98" s="50"/>
      <c r="B98" s="51"/>
      <c r="C98" s="4"/>
      <c r="D98" s="50"/>
    </row>
    <row r="99" spans="1:4" ht="13.5" customHeight="1">
      <c r="A99" s="50"/>
      <c r="B99" s="51"/>
      <c r="C99" s="4"/>
      <c r="D99" s="50"/>
    </row>
    <row r="100" spans="1:4" ht="13.5" customHeight="1">
      <c r="A100" s="50"/>
      <c r="B100" s="51"/>
      <c r="C100" s="4"/>
      <c r="D100" s="50"/>
    </row>
    <row r="101" spans="1:4" ht="13.5" customHeight="1">
      <c r="A101" s="50"/>
      <c r="B101" s="51"/>
      <c r="C101" s="4"/>
      <c r="D101" s="50"/>
    </row>
    <row r="102" spans="1:4" ht="13.5" customHeight="1">
      <c r="A102" s="50"/>
      <c r="B102" s="51"/>
      <c r="C102" s="4"/>
      <c r="D102" s="50"/>
    </row>
    <row r="103" spans="1:4" ht="13.5" customHeight="1">
      <c r="A103" s="50"/>
      <c r="B103" s="51"/>
      <c r="C103" s="4"/>
      <c r="D103" s="50"/>
    </row>
    <row r="104" spans="1:4" ht="13.5" customHeight="1">
      <c r="A104" s="50"/>
      <c r="B104" s="51"/>
      <c r="C104" s="4"/>
      <c r="D104" s="50"/>
    </row>
    <row r="105" spans="1:4" ht="13.5" customHeight="1">
      <c r="A105" s="50"/>
      <c r="B105" s="51"/>
      <c r="C105" s="4"/>
      <c r="D105" s="50"/>
    </row>
    <row r="106" spans="1:4" ht="13.5" customHeight="1">
      <c r="A106" s="50"/>
      <c r="B106" s="51"/>
      <c r="C106" s="4"/>
      <c r="D106" s="50"/>
    </row>
    <row r="107" spans="1:4" ht="13.5" customHeight="1">
      <c r="A107" s="50"/>
      <c r="B107" s="51"/>
      <c r="C107" s="4"/>
      <c r="D107" s="50"/>
    </row>
    <row r="108" spans="1:4" ht="13.5" customHeight="1">
      <c r="A108" s="50"/>
      <c r="B108" s="51"/>
      <c r="C108" s="4"/>
      <c r="D108" s="50"/>
    </row>
    <row r="109" spans="1:4" ht="13.5" customHeight="1">
      <c r="A109" s="50"/>
      <c r="B109" s="51"/>
      <c r="C109" s="4"/>
      <c r="D109" s="50"/>
    </row>
    <row r="110" spans="1:4" ht="13.5" customHeight="1">
      <c r="A110" s="50"/>
      <c r="B110" s="51"/>
      <c r="C110" s="4"/>
      <c r="D110" s="50"/>
    </row>
    <row r="111" spans="1:4" ht="13.5" customHeight="1">
      <c r="A111" s="50"/>
      <c r="B111" s="51"/>
      <c r="C111" s="4"/>
      <c r="D111" s="50"/>
    </row>
    <row r="112" spans="1:4" ht="13.5" customHeight="1">
      <c r="A112" s="50"/>
      <c r="B112" s="51"/>
      <c r="C112" s="4"/>
      <c r="D112" s="50"/>
    </row>
    <row r="113" spans="1:4" ht="13.5" customHeight="1">
      <c r="A113" s="50"/>
      <c r="B113" s="51"/>
      <c r="C113" s="4"/>
      <c r="D113" s="50"/>
    </row>
    <row r="114" spans="1:4" ht="13.5" customHeight="1">
      <c r="A114" s="50"/>
      <c r="B114" s="51"/>
      <c r="C114" s="4"/>
      <c r="D114" s="50"/>
    </row>
    <row r="115" spans="1:4" ht="13.5" customHeight="1">
      <c r="A115" s="50"/>
      <c r="B115" s="51"/>
      <c r="C115" s="4"/>
      <c r="D115" s="50"/>
    </row>
    <row r="116" spans="1:4" ht="13.5" customHeight="1">
      <c r="A116" s="50"/>
      <c r="B116" s="51"/>
      <c r="C116" s="4"/>
      <c r="D116" s="50"/>
    </row>
    <row r="117" spans="1:4" ht="13.5" customHeight="1">
      <c r="A117" s="50"/>
      <c r="B117" s="51"/>
      <c r="C117" s="4"/>
      <c r="D117" s="50"/>
    </row>
    <row r="118" spans="1:4" ht="13.5" customHeight="1">
      <c r="A118" s="50"/>
      <c r="B118" s="51"/>
      <c r="C118" s="4"/>
      <c r="D118" s="50"/>
    </row>
    <row r="119" spans="1:4" ht="13.5" customHeight="1">
      <c r="A119" s="50"/>
      <c r="B119" s="51"/>
      <c r="C119" s="4"/>
      <c r="D119" s="50"/>
    </row>
    <row r="120" spans="1:4" ht="13.5" customHeight="1">
      <c r="A120" s="50"/>
      <c r="B120" s="51"/>
      <c r="C120" s="4"/>
      <c r="D120" s="50"/>
    </row>
    <row r="121" spans="1:4" ht="13.5" customHeight="1">
      <c r="A121" s="50"/>
      <c r="B121" s="51"/>
      <c r="C121" s="4"/>
      <c r="D121" s="50"/>
    </row>
    <row r="122" spans="1:4" ht="13.5" customHeight="1">
      <c r="A122" s="50"/>
      <c r="B122" s="51"/>
      <c r="C122" s="4"/>
      <c r="D122" s="50"/>
    </row>
    <row r="123" spans="1:4" ht="13.5" customHeight="1">
      <c r="A123" s="50"/>
      <c r="B123" s="51"/>
      <c r="C123" s="4"/>
      <c r="D123" s="50"/>
    </row>
    <row r="124" spans="1:4" ht="13.5" customHeight="1">
      <c r="A124" s="50"/>
      <c r="B124" s="51"/>
      <c r="C124" s="4"/>
      <c r="D124" s="50"/>
    </row>
    <row r="125" spans="1:4" ht="13.5" customHeight="1">
      <c r="A125" s="50"/>
      <c r="B125" s="51"/>
      <c r="C125" s="4"/>
      <c r="D125" s="50"/>
    </row>
    <row r="126" spans="1:4" ht="13.5" customHeight="1">
      <c r="A126" s="50"/>
      <c r="B126" s="51"/>
      <c r="C126" s="4"/>
      <c r="D126" s="50"/>
    </row>
    <row r="127" spans="1:4" ht="13.5" customHeight="1">
      <c r="A127" s="50"/>
      <c r="B127" s="51"/>
      <c r="C127" s="4"/>
      <c r="D127" s="50"/>
    </row>
    <row r="128" spans="1:4" ht="13.5" customHeight="1">
      <c r="A128" s="50"/>
      <c r="B128" s="51"/>
      <c r="C128" s="4"/>
      <c r="D128" s="50"/>
    </row>
    <row r="129" spans="1:4" ht="13.5" customHeight="1">
      <c r="A129" s="50"/>
      <c r="B129" s="51"/>
      <c r="C129" s="4"/>
      <c r="D129" s="50"/>
    </row>
    <row r="130" spans="1:4" ht="13.5" customHeight="1">
      <c r="A130" s="50"/>
      <c r="B130" s="51"/>
      <c r="C130" s="4"/>
      <c r="D130" s="50"/>
    </row>
    <row r="131" spans="1:4" ht="13.5" customHeight="1">
      <c r="A131" s="50"/>
      <c r="B131" s="51"/>
      <c r="C131" s="4"/>
      <c r="D131" s="50"/>
    </row>
    <row r="132" spans="1:4" ht="13.5" customHeight="1">
      <c r="A132" s="50"/>
      <c r="B132" s="51"/>
      <c r="C132" s="4"/>
      <c r="D132" s="50"/>
    </row>
    <row r="133" spans="1:4" ht="13.5" customHeight="1">
      <c r="A133" s="50"/>
      <c r="B133" s="51"/>
      <c r="C133" s="4"/>
      <c r="D133" s="50"/>
    </row>
    <row r="134" spans="1:4" ht="13.5" customHeight="1">
      <c r="A134" s="50"/>
      <c r="B134" s="51"/>
      <c r="C134" s="4"/>
      <c r="D134" s="50"/>
    </row>
    <row r="135" spans="1:4" ht="13.5" customHeight="1">
      <c r="A135" s="50"/>
      <c r="B135" s="51"/>
      <c r="C135" s="4"/>
      <c r="D135" s="50"/>
    </row>
    <row r="136" spans="1:4" ht="13.5" customHeight="1">
      <c r="A136" s="50"/>
      <c r="B136" s="51"/>
      <c r="C136" s="4"/>
      <c r="D136" s="50"/>
    </row>
    <row r="137" spans="1:4" ht="13.5" customHeight="1">
      <c r="A137" s="50"/>
      <c r="B137" s="51"/>
      <c r="C137" s="4"/>
      <c r="D137" s="50"/>
    </row>
    <row r="138" spans="1:4" ht="13.5" customHeight="1">
      <c r="A138" s="50"/>
      <c r="B138" s="51"/>
      <c r="C138" s="4"/>
      <c r="D138" s="50"/>
    </row>
    <row r="139" spans="1:4" ht="13.5" customHeight="1">
      <c r="A139" s="50"/>
      <c r="B139" s="51"/>
      <c r="C139" s="4"/>
      <c r="D139" s="50"/>
    </row>
    <row r="140" spans="1:4" ht="13.5" customHeight="1">
      <c r="A140" s="50"/>
      <c r="B140" s="51"/>
      <c r="C140" s="4"/>
      <c r="D140" s="50"/>
    </row>
    <row r="141" spans="1:4" ht="13.5" customHeight="1">
      <c r="A141" s="50"/>
      <c r="B141" s="51"/>
      <c r="C141" s="4"/>
      <c r="D141" s="50"/>
    </row>
    <row r="142" spans="1:4" ht="13.5" customHeight="1">
      <c r="A142" s="50"/>
      <c r="B142" s="51"/>
      <c r="C142" s="4"/>
      <c r="D142" s="50"/>
    </row>
    <row r="143" spans="1:4" ht="13.5" customHeight="1">
      <c r="A143" s="50"/>
      <c r="B143" s="51"/>
      <c r="C143" s="4"/>
      <c r="D143" s="50"/>
    </row>
    <row r="144" spans="1:4" ht="13.5" customHeight="1">
      <c r="A144" s="50"/>
      <c r="B144" s="51"/>
      <c r="C144" s="4"/>
      <c r="D144" s="50"/>
    </row>
    <row r="145" spans="1:4" ht="13.5" customHeight="1">
      <c r="A145" s="50"/>
      <c r="B145" s="51"/>
      <c r="C145" s="4"/>
      <c r="D145" s="50"/>
    </row>
    <row r="146" spans="1:4" ht="13.5" customHeight="1">
      <c r="A146" s="50"/>
      <c r="B146" s="51"/>
      <c r="C146" s="4"/>
      <c r="D146" s="50"/>
    </row>
    <row r="147" spans="1:4" ht="13.5" customHeight="1">
      <c r="A147" s="50"/>
      <c r="B147" s="51"/>
      <c r="C147" s="4"/>
      <c r="D147" s="50"/>
    </row>
    <row r="148" spans="1:4" ht="13.5" customHeight="1">
      <c r="A148" s="50"/>
      <c r="B148" s="51"/>
      <c r="C148" s="4"/>
      <c r="D148" s="50"/>
    </row>
    <row r="149" spans="1:4" ht="13.5" customHeight="1">
      <c r="A149" s="50"/>
      <c r="B149" s="51"/>
      <c r="C149" s="4"/>
      <c r="D149" s="50"/>
    </row>
    <row r="150" spans="1:4" ht="13.5" customHeight="1">
      <c r="A150" s="50"/>
      <c r="B150" s="51"/>
      <c r="C150" s="4"/>
      <c r="D150" s="50"/>
    </row>
    <row r="151" spans="1:4" ht="13.5" customHeight="1">
      <c r="A151" s="50"/>
      <c r="B151" s="51"/>
      <c r="C151" s="4"/>
      <c r="D151" s="50"/>
    </row>
    <row r="152" spans="1:4" ht="13.5" customHeight="1">
      <c r="A152" s="50"/>
      <c r="B152" s="51"/>
      <c r="C152" s="4"/>
      <c r="D152" s="50"/>
    </row>
    <row r="153" spans="1:4" ht="13.5" customHeight="1">
      <c r="A153" s="50"/>
      <c r="B153" s="51"/>
      <c r="C153" s="4"/>
      <c r="D153" s="50"/>
    </row>
    <row r="154" spans="1:4" ht="13.5" customHeight="1">
      <c r="A154" s="50"/>
      <c r="B154" s="51"/>
      <c r="C154" s="4"/>
      <c r="D154" s="50"/>
    </row>
    <row r="155" spans="1:4" ht="13.5" customHeight="1">
      <c r="A155" s="50"/>
      <c r="B155" s="51"/>
      <c r="C155" s="4"/>
      <c r="D155" s="50"/>
    </row>
    <row r="156" spans="1:4" ht="13.5" customHeight="1">
      <c r="A156" s="50"/>
      <c r="B156" s="51"/>
      <c r="C156" s="4"/>
      <c r="D156" s="50"/>
    </row>
    <row r="157" spans="1:4" ht="13.5" customHeight="1">
      <c r="A157" s="50"/>
      <c r="B157" s="51"/>
      <c r="C157" s="4"/>
      <c r="D157" s="50"/>
    </row>
    <row r="158" spans="1:4" ht="13.5" customHeight="1">
      <c r="A158" s="50"/>
      <c r="B158" s="51"/>
      <c r="C158" s="4"/>
      <c r="D158" s="50"/>
    </row>
    <row r="159" spans="1:4" ht="13.5" customHeight="1">
      <c r="A159" s="50"/>
      <c r="B159" s="51"/>
      <c r="C159" s="4"/>
      <c r="D159" s="50"/>
    </row>
    <row r="160" spans="1:4" ht="13.5" customHeight="1">
      <c r="A160" s="50"/>
      <c r="B160" s="51"/>
      <c r="C160" s="4"/>
      <c r="D160" s="50"/>
    </row>
    <row r="161" spans="1:4" ht="13.5" customHeight="1">
      <c r="A161" s="50"/>
      <c r="B161" s="51"/>
      <c r="C161" s="4"/>
      <c r="D161" s="50"/>
    </row>
    <row r="162" spans="1:4" ht="13.5" customHeight="1">
      <c r="A162" s="50"/>
      <c r="B162" s="51"/>
      <c r="C162" s="4"/>
      <c r="D162" s="50"/>
    </row>
    <row r="163" spans="1:4" ht="13.5" customHeight="1">
      <c r="A163" s="50"/>
      <c r="B163" s="51"/>
      <c r="C163" s="4"/>
      <c r="D163" s="50"/>
    </row>
    <row r="164" spans="1:4" ht="13.5" customHeight="1">
      <c r="A164" s="50"/>
      <c r="B164" s="51"/>
      <c r="C164" s="4"/>
      <c r="D164" s="50"/>
    </row>
    <row r="165" spans="1:4" ht="13.5" customHeight="1">
      <c r="A165" s="50"/>
      <c r="B165" s="51"/>
      <c r="C165" s="4"/>
      <c r="D165" s="50"/>
    </row>
    <row r="166" spans="1:4" ht="13.5" customHeight="1">
      <c r="A166" s="50"/>
      <c r="B166" s="51"/>
      <c r="C166" s="4"/>
      <c r="D166" s="50"/>
    </row>
    <row r="167" spans="1:4" ht="13.5" customHeight="1">
      <c r="A167" s="50"/>
      <c r="B167" s="51"/>
      <c r="C167" s="4"/>
      <c r="D167" s="50"/>
    </row>
    <row r="168" spans="1:4" ht="13.5" customHeight="1">
      <c r="A168" s="50"/>
      <c r="B168" s="51"/>
      <c r="C168" s="4"/>
      <c r="D168" s="50"/>
    </row>
    <row r="169" spans="1:4" ht="13.5" customHeight="1">
      <c r="A169" s="50"/>
      <c r="B169" s="51"/>
      <c r="C169" s="4"/>
      <c r="D169" s="50"/>
    </row>
    <row r="170" spans="1:4" ht="13.5" customHeight="1">
      <c r="A170" s="50"/>
      <c r="B170" s="51"/>
      <c r="C170" s="4"/>
      <c r="D170" s="50"/>
    </row>
    <row r="171" spans="1:4" ht="13.5" customHeight="1">
      <c r="A171" s="50"/>
      <c r="B171" s="51"/>
      <c r="C171" s="4"/>
      <c r="D171" s="50"/>
    </row>
    <row r="172" spans="1:4" ht="13.5" customHeight="1">
      <c r="A172" s="50"/>
      <c r="B172" s="51"/>
      <c r="C172" s="4"/>
      <c r="D172" s="50"/>
    </row>
    <row r="173" spans="1:4" ht="13.5" customHeight="1">
      <c r="A173" s="50"/>
      <c r="B173" s="51"/>
      <c r="C173" s="4"/>
      <c r="D173" s="50"/>
    </row>
    <row r="174" spans="1:4" ht="13.5" customHeight="1">
      <c r="A174" s="50"/>
      <c r="B174" s="51"/>
      <c r="C174" s="4"/>
      <c r="D174" s="50"/>
    </row>
    <row r="175" spans="1:4" ht="13.5" customHeight="1">
      <c r="A175" s="50"/>
      <c r="B175" s="51"/>
      <c r="C175" s="4"/>
      <c r="D175" s="50"/>
    </row>
    <row r="176" spans="1:4" ht="13.5" customHeight="1">
      <c r="A176" s="50"/>
      <c r="B176" s="51"/>
      <c r="C176" s="4"/>
      <c r="D176" s="50"/>
    </row>
    <row r="177" spans="1:4" ht="13.5" customHeight="1">
      <c r="A177" s="50"/>
      <c r="B177" s="51"/>
      <c r="C177" s="4"/>
      <c r="D177" s="50"/>
    </row>
    <row r="178" spans="1:4" ht="13.5" customHeight="1">
      <c r="A178" s="50"/>
      <c r="B178" s="51"/>
      <c r="C178" s="4"/>
      <c r="D178" s="50"/>
    </row>
    <row r="179" spans="1:4" ht="13.5" customHeight="1">
      <c r="A179" s="50"/>
      <c r="B179" s="51"/>
      <c r="C179" s="4"/>
      <c r="D179" s="50"/>
    </row>
    <row r="180" spans="1:4" ht="13.5" customHeight="1">
      <c r="A180" s="50"/>
      <c r="B180" s="51"/>
      <c r="C180" s="4"/>
      <c r="D180" s="50"/>
    </row>
    <row r="181" spans="1:4" ht="13.5" customHeight="1">
      <c r="A181" s="50"/>
      <c r="B181" s="51"/>
      <c r="C181" s="4"/>
      <c r="D181" s="50"/>
    </row>
    <row r="182" spans="1:4" ht="13.5" customHeight="1">
      <c r="A182" s="50"/>
      <c r="B182" s="51"/>
      <c r="C182" s="4"/>
      <c r="D182" s="50"/>
    </row>
    <row r="183" spans="1:4" ht="13.5" customHeight="1">
      <c r="A183" s="50"/>
      <c r="B183" s="51"/>
      <c r="C183" s="4"/>
      <c r="D183" s="50"/>
    </row>
    <row r="184" spans="1:4" ht="13.5" customHeight="1">
      <c r="A184" s="50"/>
      <c r="B184" s="51"/>
      <c r="C184" s="4"/>
      <c r="D184" s="50"/>
    </row>
    <row r="185" spans="1:4" ht="13.5" customHeight="1">
      <c r="A185" s="50"/>
      <c r="B185" s="51"/>
      <c r="C185" s="4"/>
      <c r="D185" s="50"/>
    </row>
    <row r="186" spans="1:4" ht="13.5" customHeight="1">
      <c r="A186" s="50"/>
      <c r="B186" s="51"/>
      <c r="C186" s="4"/>
      <c r="D186" s="50"/>
    </row>
    <row r="187" spans="1:4" ht="13.5" customHeight="1">
      <c r="A187" s="50"/>
      <c r="B187" s="51"/>
      <c r="C187" s="4"/>
      <c r="D187" s="50"/>
    </row>
    <row r="188" spans="1:4" ht="13.5" customHeight="1">
      <c r="A188" s="50"/>
      <c r="B188" s="51"/>
      <c r="C188" s="4"/>
      <c r="D188" s="50"/>
    </row>
    <row r="189" spans="1:4" ht="13.5" customHeight="1">
      <c r="A189" s="50"/>
      <c r="B189" s="51"/>
      <c r="C189" s="4"/>
      <c r="D189" s="50"/>
    </row>
    <row r="190" spans="1:4" ht="13.5" customHeight="1">
      <c r="A190" s="50"/>
      <c r="B190" s="51"/>
      <c r="C190" s="4"/>
      <c r="D190" s="50"/>
    </row>
    <row r="191" spans="1:4" ht="13.5" customHeight="1">
      <c r="A191" s="50"/>
      <c r="B191" s="51"/>
      <c r="C191" s="4"/>
      <c r="D191" s="50"/>
    </row>
    <row r="192" spans="1:4" ht="13.5" customHeight="1">
      <c r="A192" s="50"/>
      <c r="B192" s="51"/>
      <c r="C192" s="4"/>
      <c r="D192" s="50"/>
    </row>
    <row r="193" spans="1:4" ht="13.5" customHeight="1">
      <c r="A193" s="50"/>
      <c r="B193" s="51"/>
      <c r="C193" s="4"/>
      <c r="D193" s="50"/>
    </row>
    <row r="194" spans="1:4" ht="13.5" customHeight="1">
      <c r="A194" s="50"/>
      <c r="B194" s="51"/>
      <c r="C194" s="4"/>
      <c r="D194" s="50"/>
    </row>
    <row r="195" spans="1:4" ht="13.5" customHeight="1">
      <c r="A195" s="50"/>
      <c r="B195" s="51"/>
      <c r="C195" s="4"/>
      <c r="D195" s="50"/>
    </row>
    <row r="196" spans="1:4" ht="13.5" customHeight="1">
      <c r="A196" s="50"/>
      <c r="B196" s="51"/>
      <c r="C196" s="4"/>
      <c r="D196" s="50"/>
    </row>
    <row r="197" spans="1:4" ht="13.5" customHeight="1">
      <c r="A197" s="50"/>
      <c r="B197" s="51"/>
      <c r="C197" s="4"/>
      <c r="D197" s="50"/>
    </row>
    <row r="198" spans="1:4" ht="13.5" customHeight="1">
      <c r="A198" s="50"/>
      <c r="B198" s="51"/>
      <c r="C198" s="4"/>
      <c r="D198" s="50"/>
    </row>
    <row r="199" spans="1:4" ht="13.5" customHeight="1">
      <c r="A199" s="50"/>
      <c r="B199" s="51"/>
      <c r="C199" s="4"/>
      <c r="D199" s="50"/>
    </row>
    <row r="200" spans="1:4" ht="13.5" customHeight="1">
      <c r="A200" s="50"/>
      <c r="B200" s="51"/>
      <c r="C200" s="4"/>
      <c r="D200" s="50"/>
    </row>
    <row r="201" spans="1:4" ht="13.5" customHeight="1">
      <c r="A201" s="50"/>
      <c r="B201" s="51"/>
      <c r="C201" s="4"/>
      <c r="D201" s="50"/>
    </row>
    <row r="202" spans="1:4" ht="13.5" customHeight="1">
      <c r="A202" s="50"/>
      <c r="B202" s="51"/>
      <c r="C202" s="4"/>
      <c r="D202" s="50"/>
    </row>
    <row r="203" spans="1:4" ht="13.5" customHeight="1">
      <c r="A203" s="50"/>
      <c r="B203" s="51"/>
      <c r="C203" s="4"/>
      <c r="D203" s="50"/>
    </row>
    <row r="204" spans="1:4" ht="13.5" customHeight="1">
      <c r="A204" s="50"/>
      <c r="B204" s="51"/>
      <c r="C204" s="4"/>
      <c r="D204" s="50"/>
    </row>
    <row r="205" spans="1:4" ht="13.5" customHeight="1">
      <c r="A205" s="50"/>
      <c r="B205" s="51"/>
      <c r="C205" s="4"/>
      <c r="D205" s="50"/>
    </row>
    <row r="206" spans="1:4" ht="13.5" customHeight="1">
      <c r="A206" s="50"/>
      <c r="B206" s="51"/>
      <c r="C206" s="4"/>
      <c r="D206" s="50"/>
    </row>
    <row r="207" spans="1:4" ht="13.5" customHeight="1">
      <c r="A207" s="50"/>
      <c r="B207" s="51"/>
      <c r="C207" s="4"/>
      <c r="D207" s="50"/>
    </row>
    <row r="208" spans="1:4" ht="13.5" customHeight="1">
      <c r="A208" s="50"/>
      <c r="B208" s="51"/>
      <c r="C208" s="4"/>
      <c r="D208" s="50"/>
    </row>
    <row r="209" spans="1:4" ht="13.5" customHeight="1">
      <c r="A209" s="50"/>
      <c r="B209" s="51"/>
      <c r="C209" s="4"/>
      <c r="D209" s="50"/>
    </row>
    <row r="210" spans="1:4" ht="13.5" customHeight="1">
      <c r="A210" s="50"/>
      <c r="B210" s="51"/>
      <c r="C210" s="4"/>
      <c r="D210" s="50"/>
    </row>
    <row r="211" spans="1:4" ht="13.5" customHeight="1">
      <c r="A211" s="50"/>
      <c r="B211" s="51"/>
      <c r="C211" s="4"/>
      <c r="D211" s="50"/>
    </row>
    <row r="212" spans="1:4" ht="13.5" customHeight="1">
      <c r="A212" s="50"/>
      <c r="B212" s="51"/>
      <c r="C212" s="4"/>
      <c r="D212" s="50"/>
    </row>
    <row r="213" spans="1:4" ht="13.5" customHeight="1">
      <c r="A213" s="50"/>
      <c r="B213" s="51"/>
      <c r="C213" s="4"/>
      <c r="D213" s="50"/>
    </row>
    <row r="214" spans="1:4" ht="13.5" customHeight="1">
      <c r="A214" s="50"/>
      <c r="B214" s="51"/>
      <c r="C214" s="4"/>
      <c r="D214" s="50"/>
    </row>
    <row r="215" spans="1:4" ht="13.5" customHeight="1">
      <c r="A215" s="50"/>
      <c r="B215" s="51"/>
      <c r="C215" s="4"/>
      <c r="D215" s="50"/>
    </row>
    <row r="216" spans="1:4" ht="13.5" customHeight="1">
      <c r="A216" s="50"/>
      <c r="B216" s="51"/>
      <c r="C216" s="4"/>
      <c r="D216" s="50"/>
    </row>
    <row r="217" spans="1:4" ht="13.5" customHeight="1">
      <c r="A217" s="50"/>
      <c r="B217" s="51"/>
      <c r="C217" s="4"/>
      <c r="D217" s="50"/>
    </row>
    <row r="218" spans="1:4" ht="13.5" customHeight="1">
      <c r="A218" s="50"/>
      <c r="B218" s="51"/>
      <c r="C218" s="4"/>
      <c r="D218" s="50"/>
    </row>
    <row r="219" spans="1:4" ht="13.5" customHeight="1">
      <c r="A219" s="50"/>
      <c r="B219" s="51"/>
      <c r="C219" s="4"/>
      <c r="D219" s="50"/>
    </row>
    <row r="220" spans="1:4" ht="13.5" customHeight="1">
      <c r="A220" s="50"/>
      <c r="B220" s="51"/>
      <c r="C220" s="4"/>
      <c r="D220" s="50"/>
    </row>
    <row r="221" spans="1:4" ht="13.5" customHeight="1">
      <c r="A221" s="50"/>
      <c r="B221" s="51"/>
      <c r="C221" s="4"/>
    </row>
    <row r="222" spans="1:4" ht="13.5" customHeight="1">
      <c r="A222" s="50"/>
      <c r="B222" s="51"/>
      <c r="C222" s="4"/>
    </row>
    <row r="223" spans="1:4" ht="13.5" customHeight="1">
      <c r="A223" s="50"/>
      <c r="B223" s="51"/>
      <c r="C223" s="4"/>
    </row>
    <row r="224" spans="1:4" ht="13.5" customHeight="1">
      <c r="A224" s="50"/>
      <c r="B224" s="51"/>
      <c r="C224" s="4"/>
    </row>
    <row r="225" spans="1:3" ht="13.5" customHeight="1">
      <c r="A225" s="50"/>
      <c r="B225" s="51"/>
      <c r="C225" s="4"/>
    </row>
    <row r="226" spans="1:3" ht="13.5" customHeight="1">
      <c r="A226" s="50"/>
      <c r="B226" s="51"/>
      <c r="C226" s="4"/>
    </row>
    <row r="227" spans="1:3" ht="13.5" customHeight="1">
      <c r="A227" s="50"/>
      <c r="B227" s="51"/>
      <c r="C227" s="4"/>
    </row>
    <row r="228" spans="1:3" ht="13.5" customHeight="1">
      <c r="A228" s="50"/>
      <c r="B228" s="51"/>
      <c r="C228" s="4"/>
    </row>
    <row r="229" spans="1:3" ht="13.5" customHeight="1">
      <c r="A229" s="50"/>
      <c r="B229" s="51"/>
      <c r="C229" s="4"/>
    </row>
    <row r="230" spans="1:3" ht="13.5" customHeight="1">
      <c r="A230" s="50"/>
      <c r="B230" s="51"/>
      <c r="C230" s="4"/>
    </row>
    <row r="231" spans="1:3" ht="13.5" customHeight="1">
      <c r="A231" s="50"/>
      <c r="B231" s="51"/>
      <c r="C231" s="4"/>
    </row>
    <row r="232" spans="1:3" ht="13.5" customHeight="1">
      <c r="A232" s="50"/>
      <c r="B232" s="51"/>
      <c r="C232" s="4"/>
    </row>
    <row r="233" spans="1:3" ht="13.5" customHeight="1">
      <c r="A233" s="50"/>
      <c r="B233" s="51"/>
      <c r="C233" s="4"/>
    </row>
    <row r="234" spans="1:3" ht="13.5" customHeight="1">
      <c r="A234" s="50"/>
      <c r="B234" s="51"/>
      <c r="C234" s="4"/>
    </row>
    <row r="235" spans="1:3" ht="13.5" customHeight="1">
      <c r="A235" s="50"/>
      <c r="B235" s="51"/>
      <c r="C235" s="4"/>
    </row>
    <row r="236" spans="1:3" ht="13.5" customHeight="1">
      <c r="A236" s="50"/>
      <c r="B236" s="51"/>
      <c r="C236" s="4"/>
    </row>
    <row r="237" spans="1:3" ht="13.5" customHeight="1">
      <c r="A237" s="50"/>
      <c r="B237" s="51"/>
      <c r="C237" s="4"/>
    </row>
    <row r="238" spans="1:3" ht="13.5" customHeight="1">
      <c r="A238" s="50"/>
      <c r="B238" s="51"/>
      <c r="C238" s="4"/>
    </row>
    <row r="239" spans="1:3" ht="13.5" customHeight="1">
      <c r="A239" s="50"/>
      <c r="B239" s="51"/>
      <c r="C239" s="4"/>
    </row>
    <row r="240" spans="1:3" ht="13.5" customHeight="1">
      <c r="A240" s="50"/>
      <c r="B240" s="51"/>
      <c r="C240" s="4"/>
    </row>
    <row r="241" spans="1:3" ht="13.5" customHeight="1">
      <c r="A241" s="50"/>
      <c r="B241" s="51"/>
      <c r="C241" s="4"/>
    </row>
    <row r="242" spans="1:3" ht="13.5" customHeight="1">
      <c r="A242" s="50"/>
      <c r="B242" s="51"/>
      <c r="C242" s="4"/>
    </row>
    <row r="243" spans="1:3" ht="13.5" customHeight="1">
      <c r="A243" s="50"/>
      <c r="B243" s="51"/>
      <c r="C243" s="4"/>
    </row>
    <row r="244" spans="1:3" ht="13.5" customHeight="1">
      <c r="A244" s="50"/>
      <c r="B244" s="51"/>
      <c r="C244" s="4"/>
    </row>
    <row r="245" spans="1:3" ht="13.5" customHeight="1">
      <c r="A245" s="50"/>
      <c r="B245" s="51"/>
      <c r="C245" s="4"/>
    </row>
    <row r="246" spans="1:3" ht="13.5" customHeight="1">
      <c r="A246" s="50"/>
      <c r="B246" s="51"/>
      <c r="C246" s="4"/>
    </row>
    <row r="247" spans="1:3" ht="13.5" customHeight="1">
      <c r="A247" s="50"/>
      <c r="B247" s="51"/>
      <c r="C247" s="4"/>
    </row>
    <row r="248" spans="1:3" ht="13.5" customHeight="1">
      <c r="A248" s="50"/>
      <c r="B248" s="51"/>
      <c r="C248" s="4"/>
    </row>
    <row r="249" spans="1:3" ht="13.5" customHeight="1">
      <c r="A249" s="50"/>
      <c r="B249" s="51"/>
      <c r="C249" s="4"/>
    </row>
    <row r="250" spans="1:3" ht="13.5" customHeight="1">
      <c r="A250" s="50"/>
      <c r="B250" s="51"/>
      <c r="C250" s="4"/>
    </row>
    <row r="251" spans="1:3" ht="13.5" customHeight="1">
      <c r="A251" s="50"/>
      <c r="B251" s="51"/>
      <c r="C251" s="4"/>
    </row>
    <row r="252" spans="1:3" ht="13.5" customHeight="1">
      <c r="A252" s="50"/>
      <c r="B252" s="51"/>
      <c r="C252" s="4"/>
    </row>
    <row r="253" spans="1:3" ht="13.5" customHeight="1">
      <c r="A253" s="50"/>
      <c r="B253" s="51"/>
      <c r="C253" s="4"/>
    </row>
    <row r="254" spans="1:3" ht="13.5" customHeight="1">
      <c r="A254" s="50"/>
      <c r="B254" s="51"/>
      <c r="C254" s="4"/>
    </row>
    <row r="255" spans="1:3" ht="13.5" customHeight="1">
      <c r="A255" s="50"/>
      <c r="B255" s="51"/>
      <c r="C255" s="4"/>
    </row>
    <row r="256" spans="1:3" ht="13.5" customHeight="1">
      <c r="A256" s="50"/>
      <c r="B256" s="51"/>
      <c r="C256" s="4"/>
    </row>
    <row r="257" spans="1:3" ht="13.5" customHeight="1">
      <c r="A257" s="50"/>
      <c r="B257" s="51"/>
      <c r="C257" s="4"/>
    </row>
    <row r="258" spans="1:3" ht="13.5" customHeight="1">
      <c r="A258" s="50"/>
      <c r="B258" s="51"/>
      <c r="C258" s="4"/>
    </row>
    <row r="259" spans="1:3" ht="13.5" customHeight="1">
      <c r="A259" s="50"/>
      <c r="B259" s="51"/>
      <c r="C259" s="4"/>
    </row>
    <row r="260" spans="1:3" ht="13.5" customHeight="1">
      <c r="A260" s="50"/>
      <c r="B260" s="51"/>
      <c r="C260" s="4"/>
    </row>
    <row r="261" spans="1:3" ht="13.5" customHeight="1">
      <c r="A261" s="50"/>
      <c r="B261" s="51"/>
      <c r="C261" s="4"/>
    </row>
    <row r="262" spans="1:3" ht="13.5" customHeight="1">
      <c r="A262" s="50"/>
      <c r="B262" s="51"/>
      <c r="C262" s="4"/>
    </row>
    <row r="263" spans="1:3" ht="13.5" customHeight="1">
      <c r="A263" s="50"/>
      <c r="B263" s="51"/>
      <c r="C263" s="4"/>
    </row>
    <row r="264" spans="1:3" ht="13.5" customHeight="1">
      <c r="A264" s="50"/>
      <c r="B264" s="51"/>
      <c r="C264" s="4"/>
    </row>
    <row r="265" spans="1:3" ht="13.5" customHeight="1">
      <c r="A265" s="50"/>
      <c r="B265" s="51"/>
      <c r="C265" s="4"/>
    </row>
    <row r="266" spans="1:3" ht="13.5" customHeight="1">
      <c r="A266" s="50"/>
      <c r="B266" s="51"/>
      <c r="C266" s="4"/>
    </row>
    <row r="267" spans="1:3" ht="13.5" customHeight="1">
      <c r="A267" s="50"/>
      <c r="B267" s="51"/>
      <c r="C267" s="4"/>
    </row>
    <row r="268" spans="1:3" ht="13.5" customHeight="1">
      <c r="A268" s="50"/>
      <c r="B268" s="51"/>
      <c r="C268" s="4"/>
    </row>
    <row r="269" spans="1:3" ht="13.5" customHeight="1">
      <c r="A269" s="50"/>
      <c r="B269" s="51"/>
      <c r="C269" s="4"/>
    </row>
    <row r="270" spans="1:3" ht="13.5" customHeight="1">
      <c r="A270" s="50"/>
      <c r="B270" s="51"/>
      <c r="C270" s="4"/>
    </row>
    <row r="271" spans="1:3" ht="13.5" customHeight="1">
      <c r="A271" s="50"/>
      <c r="B271" s="51"/>
      <c r="C271" s="4"/>
    </row>
    <row r="272" spans="1:3" ht="13.5" customHeight="1">
      <c r="A272" s="50"/>
      <c r="B272" s="51"/>
      <c r="C272" s="4"/>
    </row>
    <row r="273" spans="1:3" ht="13.5" customHeight="1">
      <c r="A273" s="50"/>
      <c r="B273" s="51"/>
      <c r="C273" s="4"/>
    </row>
    <row r="274" spans="1:3" ht="13.5" customHeight="1">
      <c r="A274" s="50"/>
      <c r="B274" s="51"/>
      <c r="C274" s="4"/>
    </row>
    <row r="275" spans="1:3" ht="13.5" customHeight="1">
      <c r="A275" s="50"/>
      <c r="B275" s="51"/>
      <c r="C275" s="4"/>
    </row>
    <row r="276" spans="1:3" ht="13.5" customHeight="1">
      <c r="A276" s="50"/>
      <c r="B276" s="51"/>
      <c r="C276" s="4"/>
    </row>
    <row r="277" spans="1:3" ht="13.5" customHeight="1">
      <c r="A277" s="50"/>
      <c r="B277" s="51"/>
      <c r="C277" s="4"/>
    </row>
    <row r="278" spans="1:3" ht="13.5" customHeight="1">
      <c r="A278" s="50"/>
      <c r="B278" s="51"/>
      <c r="C278" s="4"/>
    </row>
    <row r="279" spans="1:3" ht="13.5" customHeight="1">
      <c r="A279" s="50"/>
      <c r="B279" s="51"/>
      <c r="C279" s="4"/>
    </row>
    <row r="280" spans="1:3" ht="13.5" customHeight="1">
      <c r="A280" s="50"/>
      <c r="B280" s="51"/>
      <c r="C280" s="4"/>
    </row>
    <row r="281" spans="1:3" ht="13.5" customHeight="1">
      <c r="A281" s="50"/>
      <c r="B281" s="51"/>
      <c r="C281" s="4"/>
    </row>
    <row r="282" spans="1:3" ht="13.5" customHeight="1">
      <c r="A282" s="50"/>
      <c r="B282" s="51"/>
      <c r="C282" s="4"/>
    </row>
    <row r="283" spans="1:3" ht="13.5" customHeight="1">
      <c r="A283" s="50"/>
      <c r="B283" s="51"/>
      <c r="C283" s="4"/>
    </row>
    <row r="284" spans="1:3" ht="13.5" customHeight="1">
      <c r="A284" s="50"/>
      <c r="B284" s="51"/>
      <c r="C284" s="4"/>
    </row>
    <row r="285" spans="1:3" ht="13.5" customHeight="1">
      <c r="A285" s="50"/>
      <c r="B285" s="51"/>
      <c r="C285" s="4"/>
    </row>
    <row r="286" spans="1:3" ht="13.5" customHeight="1">
      <c r="A286" s="50"/>
      <c r="B286" s="51"/>
      <c r="C286" s="4"/>
    </row>
    <row r="287" spans="1:3" ht="13.5" customHeight="1">
      <c r="A287" s="50"/>
      <c r="B287" s="51"/>
      <c r="C287" s="4"/>
    </row>
    <row r="288" spans="1:3" ht="13.5" customHeight="1">
      <c r="A288" s="50"/>
      <c r="B288" s="51"/>
      <c r="C288" s="4"/>
    </row>
    <row r="289" spans="1:3" ht="13.5" customHeight="1">
      <c r="A289" s="50"/>
      <c r="B289" s="51"/>
      <c r="C289" s="4"/>
    </row>
    <row r="290" spans="1:3" ht="13.5" customHeight="1">
      <c r="A290" s="50"/>
      <c r="B290" s="51"/>
      <c r="C290" s="4"/>
    </row>
    <row r="291" spans="1:3" ht="13.5" customHeight="1">
      <c r="A291" s="50"/>
      <c r="B291" s="51"/>
      <c r="C291" s="4"/>
    </row>
    <row r="292" spans="1:3" ht="13.5" customHeight="1">
      <c r="A292" s="50"/>
      <c r="B292" s="51"/>
      <c r="C292" s="4"/>
    </row>
    <row r="293" spans="1:3" ht="13.5" customHeight="1">
      <c r="A293" s="50"/>
      <c r="B293" s="51"/>
      <c r="C293" s="4"/>
    </row>
    <row r="294" spans="1:3" ht="13.5" customHeight="1">
      <c r="A294" s="50"/>
      <c r="B294" s="51"/>
      <c r="C294" s="4"/>
    </row>
    <row r="295" spans="1:3" ht="13.5" customHeight="1">
      <c r="A295" s="50"/>
      <c r="B295" s="51"/>
      <c r="C295" s="4"/>
    </row>
    <row r="296" spans="1:3" ht="13.5" customHeight="1">
      <c r="A296" s="50"/>
      <c r="B296" s="51"/>
      <c r="C296" s="4"/>
    </row>
    <row r="297" spans="1:3" ht="13.5" customHeight="1">
      <c r="A297" s="50"/>
      <c r="B297" s="51"/>
      <c r="C297" s="4"/>
    </row>
    <row r="298" spans="1:3" ht="13.5" customHeight="1">
      <c r="A298" s="50"/>
      <c r="B298" s="51"/>
      <c r="C298" s="4"/>
    </row>
    <row r="299" spans="1:3" ht="13.5" customHeight="1">
      <c r="A299" s="50"/>
      <c r="B299" s="51"/>
      <c r="C299" s="4"/>
    </row>
    <row r="300" spans="1:3" ht="13.5" customHeight="1">
      <c r="A300" s="50"/>
      <c r="B300" s="51"/>
      <c r="C300" s="4"/>
    </row>
    <row r="301" spans="1:3" ht="13.5" customHeight="1">
      <c r="A301" s="50"/>
      <c r="B301" s="51"/>
      <c r="C301" s="4"/>
    </row>
    <row r="302" spans="1:3" ht="13.5" customHeight="1">
      <c r="A302" s="50"/>
      <c r="B302" s="51"/>
      <c r="C302" s="4"/>
    </row>
    <row r="303" spans="1:3" ht="13.5" customHeight="1">
      <c r="A303" s="50"/>
      <c r="B303" s="51"/>
      <c r="C303" s="4"/>
    </row>
    <row r="304" spans="1:3" ht="13.5" customHeight="1">
      <c r="A304" s="50"/>
      <c r="B304" s="51"/>
      <c r="C304" s="4"/>
    </row>
    <row r="305" spans="1:3" ht="13.5" customHeight="1">
      <c r="A305" s="50"/>
      <c r="B305" s="51"/>
      <c r="C305" s="4"/>
    </row>
    <row r="306" spans="1:3" ht="13.5" customHeight="1">
      <c r="A306" s="50"/>
      <c r="B306" s="51"/>
      <c r="C306" s="4"/>
    </row>
    <row r="307" spans="1:3" ht="13.5" customHeight="1">
      <c r="A307" s="50"/>
      <c r="B307" s="51"/>
      <c r="C307" s="4"/>
    </row>
    <row r="308" spans="1:3" ht="13.5" customHeight="1">
      <c r="A308" s="50"/>
      <c r="B308" s="51"/>
      <c r="C308" s="4"/>
    </row>
    <row r="309" spans="1:3" ht="13.5" customHeight="1">
      <c r="A309" s="50"/>
      <c r="B309" s="51"/>
      <c r="C309" s="4"/>
    </row>
    <row r="310" spans="1:3" ht="13.5" customHeight="1">
      <c r="A310" s="50"/>
      <c r="B310" s="51"/>
      <c r="C310" s="4"/>
    </row>
    <row r="311" spans="1:3" ht="13.5" customHeight="1">
      <c r="A311" s="50"/>
      <c r="B311" s="51"/>
      <c r="C311" s="4"/>
    </row>
    <row r="312" spans="1:3" ht="13.5" customHeight="1">
      <c r="A312" s="50"/>
      <c r="B312" s="51"/>
      <c r="C312" s="4"/>
    </row>
    <row r="313" spans="1:3" ht="13.5" customHeight="1">
      <c r="A313" s="50"/>
      <c r="B313" s="51"/>
      <c r="C313" s="4"/>
    </row>
    <row r="314" spans="1:3" ht="13.5" customHeight="1">
      <c r="A314" s="50"/>
      <c r="B314" s="51"/>
      <c r="C314" s="4"/>
    </row>
    <row r="315" spans="1:3" ht="13.5" customHeight="1">
      <c r="A315" s="50"/>
      <c r="B315" s="51"/>
      <c r="C315" s="4"/>
    </row>
    <row r="316" spans="1:3" ht="13.5" customHeight="1"/>
    <row r="317" spans="1:3" ht="13.5" customHeight="1"/>
    <row r="318" spans="1:3" ht="13.5" customHeight="1"/>
    <row r="319" spans="1:3" ht="13.5" customHeight="1"/>
    <row r="320" spans="1:3" ht="13.5" customHeight="1"/>
    <row r="321" ht="13.5" customHeight="1"/>
    <row r="322" ht="13.5" customHeight="1"/>
    <row r="323" ht="13.5" customHeight="1"/>
  </sheetData>
  <sheetProtection sheet="1" objects="1" scenarios="1" selectLockedCells="1"/>
  <sortState ref="A3:F66">
    <sortCondition ref="C3:C66"/>
  </sortState>
  <conditionalFormatting sqref="D31:D44">
    <cfRule type="expression" priority="13" stopIfTrue="1">
      <formula>AND(D31&lt;&gt;"",#REF!&lt;&gt;"")</formula>
    </cfRule>
    <cfRule type="cellIs" dxfId="4" priority="14" operator="equal">
      <formula>""</formula>
    </cfRule>
  </conditionalFormatting>
  <conditionalFormatting sqref="D4:D30">
    <cfRule type="expression" priority="15" stopIfTrue="1">
      <formula>AND(D4&lt;&gt;"",$B4&lt;&gt;"")</formula>
    </cfRule>
    <cfRule type="cellIs" dxfId="3" priority="16" operator="equal">
      <formula>""</formula>
    </cfRule>
  </conditionalFormatting>
  <conditionalFormatting sqref="D60:D68">
    <cfRule type="expression" priority="17" stopIfTrue="1">
      <formula>AND(D60&lt;&gt;"",$B21&lt;&gt;"")</formula>
    </cfRule>
    <cfRule type="cellIs" dxfId="2" priority="18" operator="equal">
      <formula>""</formula>
    </cfRule>
  </conditionalFormatting>
  <conditionalFormatting sqref="D45:D47">
    <cfRule type="expression" priority="19" stopIfTrue="1">
      <formula>AND(D45&lt;&gt;"",$B4&lt;&gt;"")</formula>
    </cfRule>
    <cfRule type="cellIs" dxfId="1" priority="20" operator="equal">
      <formula>""</formula>
    </cfRule>
  </conditionalFormatting>
  <conditionalFormatting sqref="D48:D59">
    <cfRule type="expression" priority="21" stopIfTrue="1">
      <formula>AND(D48&lt;&gt;"",$B8&lt;&gt;"")</formula>
    </cfRule>
    <cfRule type="cellIs" dxfId="0" priority="22" operator="equal">
      <formula>""</formula>
    </cfRule>
  </conditionalFormatting>
  <pageMargins left="1" right="0.25" top="0.31" bottom="0.3" header="0.3" footer="0.3"/>
  <pageSetup scale="71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F60"/>
  <sheetViews>
    <sheetView workbookViewId="0">
      <selection activeCell="K30" sqref="K30"/>
    </sheetView>
  </sheetViews>
  <sheetFormatPr defaultColWidth="8.85546875" defaultRowHeight="12.75"/>
  <sheetData>
    <row r="1" spans="1:6">
      <c r="A1">
        <v>5782</v>
      </c>
      <c r="B1" t="s">
        <v>134</v>
      </c>
      <c r="C1" t="s">
        <v>135</v>
      </c>
      <c r="D1">
        <v>2</v>
      </c>
      <c r="E1" t="s">
        <v>44</v>
      </c>
      <c r="F1" t="s">
        <v>46</v>
      </c>
    </row>
    <row r="2" spans="1:6">
      <c r="A2">
        <v>7566</v>
      </c>
      <c r="B2" t="s">
        <v>141</v>
      </c>
      <c r="C2" t="s">
        <v>142</v>
      </c>
      <c r="D2">
        <v>2</v>
      </c>
      <c r="E2" t="s">
        <v>44</v>
      </c>
      <c r="F2" t="s">
        <v>44</v>
      </c>
    </row>
    <row r="3" spans="1:6">
      <c r="A3">
        <v>6823</v>
      </c>
      <c r="B3" t="s">
        <v>118</v>
      </c>
      <c r="C3" t="s">
        <v>119</v>
      </c>
      <c r="D3">
        <v>1</v>
      </c>
      <c r="E3" t="s">
        <v>44</v>
      </c>
    </row>
    <row r="4" spans="1:6">
      <c r="A4">
        <v>5933</v>
      </c>
      <c r="B4" t="s">
        <v>138</v>
      </c>
      <c r="C4" t="s">
        <v>139</v>
      </c>
      <c r="D4">
        <v>2</v>
      </c>
      <c r="E4" t="s">
        <v>44</v>
      </c>
      <c r="F4" t="s">
        <v>44</v>
      </c>
    </row>
    <row r="5" spans="1:6">
      <c r="A5">
        <v>5176</v>
      </c>
      <c r="B5" t="s">
        <v>57</v>
      </c>
      <c r="C5" t="s">
        <v>58</v>
      </c>
      <c r="D5">
        <v>2</v>
      </c>
      <c r="E5" t="s">
        <v>45</v>
      </c>
      <c r="F5" t="s">
        <v>44</v>
      </c>
    </row>
    <row r="6" spans="1:6">
      <c r="A6">
        <v>5102</v>
      </c>
      <c r="B6" t="s">
        <v>55</v>
      </c>
      <c r="C6" t="s">
        <v>56</v>
      </c>
      <c r="D6">
        <v>2</v>
      </c>
      <c r="E6" t="s">
        <v>44</v>
      </c>
      <c r="F6" t="s">
        <v>44</v>
      </c>
    </row>
    <row r="7" spans="1:6">
      <c r="A7">
        <v>7194</v>
      </c>
      <c r="B7" t="s">
        <v>125</v>
      </c>
      <c r="C7" t="s">
        <v>126</v>
      </c>
      <c r="D7">
        <v>2</v>
      </c>
      <c r="E7" t="s">
        <v>44</v>
      </c>
      <c r="F7" t="s">
        <v>45</v>
      </c>
    </row>
    <row r="8" spans="1:6">
      <c r="A8">
        <v>5710</v>
      </c>
      <c r="B8" t="s">
        <v>103</v>
      </c>
      <c r="C8" t="s">
        <v>104</v>
      </c>
      <c r="D8">
        <v>2</v>
      </c>
      <c r="E8" t="s">
        <v>44</v>
      </c>
      <c r="F8" t="s">
        <v>44</v>
      </c>
    </row>
    <row r="9" spans="1:6">
      <c r="A9">
        <v>7088</v>
      </c>
      <c r="B9" t="s">
        <v>168</v>
      </c>
      <c r="C9" t="s">
        <v>169</v>
      </c>
      <c r="D9">
        <v>2</v>
      </c>
      <c r="E9" t="s">
        <v>44</v>
      </c>
      <c r="F9" t="s">
        <v>46</v>
      </c>
    </row>
    <row r="10" spans="1:6">
      <c r="A10">
        <v>5508</v>
      </c>
      <c r="B10" t="s">
        <v>107</v>
      </c>
      <c r="C10" t="s">
        <v>108</v>
      </c>
      <c r="D10">
        <v>2</v>
      </c>
      <c r="E10" t="s">
        <v>46</v>
      </c>
      <c r="F10" t="s">
        <v>46</v>
      </c>
    </row>
    <row r="11" spans="1:6">
      <c r="A11">
        <v>6745</v>
      </c>
      <c r="B11" t="s">
        <v>77</v>
      </c>
      <c r="C11" t="s">
        <v>154</v>
      </c>
      <c r="D11">
        <v>2</v>
      </c>
      <c r="E11" t="s">
        <v>46</v>
      </c>
      <c r="F11" t="s">
        <v>44</v>
      </c>
    </row>
    <row r="12" spans="1:6">
      <c r="A12">
        <v>6795</v>
      </c>
      <c r="B12" t="s">
        <v>69</v>
      </c>
      <c r="C12" t="s">
        <v>70</v>
      </c>
      <c r="D12">
        <v>2</v>
      </c>
      <c r="E12" t="s">
        <v>44</v>
      </c>
      <c r="F12" t="s">
        <v>46</v>
      </c>
    </row>
    <row r="13" spans="1:6">
      <c r="A13">
        <v>5077</v>
      </c>
      <c r="B13" t="s">
        <v>73</v>
      </c>
      <c r="C13" t="s">
        <v>70</v>
      </c>
      <c r="D13">
        <v>2</v>
      </c>
      <c r="E13" t="s">
        <v>44</v>
      </c>
      <c r="F13" t="s">
        <v>46</v>
      </c>
    </row>
    <row r="14" spans="1:6">
      <c r="A14">
        <v>7010</v>
      </c>
      <c r="B14" t="s">
        <v>89</v>
      </c>
      <c r="C14" t="s">
        <v>90</v>
      </c>
      <c r="D14">
        <v>2</v>
      </c>
      <c r="E14" t="s">
        <v>44</v>
      </c>
      <c r="F14" t="s">
        <v>44</v>
      </c>
    </row>
    <row r="15" spans="1:6">
      <c r="A15">
        <v>7211</v>
      </c>
      <c r="B15" t="s">
        <v>85</v>
      </c>
      <c r="C15" t="s">
        <v>86</v>
      </c>
      <c r="D15">
        <v>2</v>
      </c>
      <c r="E15" t="s">
        <v>46</v>
      </c>
      <c r="F15" t="s">
        <v>44</v>
      </c>
    </row>
    <row r="16" spans="1:6">
      <c r="A16">
        <v>5413</v>
      </c>
      <c r="B16" t="s">
        <v>122</v>
      </c>
      <c r="C16" t="s">
        <v>123</v>
      </c>
      <c r="D16">
        <v>2</v>
      </c>
      <c r="E16" t="s">
        <v>44</v>
      </c>
      <c r="F16" t="s">
        <v>44</v>
      </c>
    </row>
    <row r="17" spans="1:6">
      <c r="A17">
        <v>6924</v>
      </c>
      <c r="B17" t="s">
        <v>150</v>
      </c>
      <c r="C17" t="s">
        <v>151</v>
      </c>
      <c r="D17">
        <v>2</v>
      </c>
      <c r="E17" t="s">
        <v>44</v>
      </c>
      <c r="F17" t="s">
        <v>46</v>
      </c>
    </row>
    <row r="18" spans="1:6">
      <c r="A18">
        <v>1643</v>
      </c>
      <c r="B18" t="s">
        <v>127</v>
      </c>
      <c r="C18" t="s">
        <v>128</v>
      </c>
      <c r="D18">
        <v>2</v>
      </c>
      <c r="E18" t="s">
        <v>44</v>
      </c>
      <c r="F18" t="s">
        <v>46</v>
      </c>
    </row>
    <row r="19" spans="1:6">
      <c r="A19">
        <v>6284</v>
      </c>
      <c r="B19" t="s">
        <v>101</v>
      </c>
      <c r="C19" t="s">
        <v>102</v>
      </c>
      <c r="D19">
        <v>2</v>
      </c>
      <c r="E19" t="s">
        <v>44</v>
      </c>
      <c r="F19" t="s">
        <v>46</v>
      </c>
    </row>
    <row r="20" spans="1:6">
      <c r="A20">
        <v>8934</v>
      </c>
      <c r="B20" t="s">
        <v>73</v>
      </c>
      <c r="C20" t="s">
        <v>76</v>
      </c>
      <c r="D20">
        <v>2</v>
      </c>
      <c r="E20" t="s">
        <v>44</v>
      </c>
      <c r="F20" t="s">
        <v>46</v>
      </c>
    </row>
    <row r="21" spans="1:6">
      <c r="A21">
        <v>5290</v>
      </c>
      <c r="B21" t="s">
        <v>63</v>
      </c>
      <c r="C21" t="s">
        <v>64</v>
      </c>
      <c r="D21">
        <v>2</v>
      </c>
      <c r="E21" t="s">
        <v>44</v>
      </c>
      <c r="F21" t="s">
        <v>44</v>
      </c>
    </row>
    <row r="22" spans="1:6">
      <c r="A22">
        <v>8823</v>
      </c>
      <c r="B22" t="s">
        <v>59</v>
      </c>
      <c r="C22" t="s">
        <v>60</v>
      </c>
      <c r="D22">
        <v>2</v>
      </c>
      <c r="E22" t="s">
        <v>46</v>
      </c>
      <c r="F22" t="s">
        <v>44</v>
      </c>
    </row>
    <row r="23" spans="1:6">
      <c r="A23">
        <v>7628</v>
      </c>
      <c r="B23" t="s">
        <v>77</v>
      </c>
      <c r="C23" t="s">
        <v>78</v>
      </c>
      <c r="D23">
        <v>2</v>
      </c>
      <c r="E23" t="s">
        <v>46</v>
      </c>
      <c r="F23" t="s">
        <v>45</v>
      </c>
    </row>
    <row r="24" spans="1:6">
      <c r="A24">
        <v>6867</v>
      </c>
      <c r="B24" t="s">
        <v>131</v>
      </c>
      <c r="C24" t="s">
        <v>132</v>
      </c>
      <c r="D24">
        <v>2</v>
      </c>
      <c r="E24" t="s">
        <v>45</v>
      </c>
      <c r="F24" t="s">
        <v>46</v>
      </c>
    </row>
    <row r="25" spans="1:6">
      <c r="A25">
        <v>7178</v>
      </c>
      <c r="B25" t="s">
        <v>147</v>
      </c>
      <c r="C25" t="s">
        <v>149</v>
      </c>
      <c r="D25">
        <v>2</v>
      </c>
      <c r="E25" t="s">
        <v>46</v>
      </c>
      <c r="F25" t="s">
        <v>44</v>
      </c>
    </row>
    <row r="26" spans="1:6">
      <c r="A26">
        <v>6678</v>
      </c>
      <c r="B26" t="s">
        <v>152</v>
      </c>
      <c r="C26" t="s">
        <v>153</v>
      </c>
      <c r="D26">
        <v>2</v>
      </c>
      <c r="E26" t="s">
        <v>44</v>
      </c>
      <c r="F26" t="s">
        <v>46</v>
      </c>
    </row>
    <row r="27" spans="1:6">
      <c r="A27">
        <v>5166</v>
      </c>
      <c r="B27" t="s">
        <v>97</v>
      </c>
      <c r="C27" t="s">
        <v>98</v>
      </c>
      <c r="D27">
        <v>2</v>
      </c>
      <c r="E27" t="s">
        <v>44</v>
      </c>
      <c r="F27" t="s">
        <v>44</v>
      </c>
    </row>
    <row r="28" spans="1:6">
      <c r="A28">
        <v>7513</v>
      </c>
      <c r="B28" t="s">
        <v>81</v>
      </c>
      <c r="C28" t="s">
        <v>82</v>
      </c>
      <c r="D28">
        <v>2</v>
      </c>
      <c r="E28" t="s">
        <v>44</v>
      </c>
      <c r="F28" t="s">
        <v>44</v>
      </c>
    </row>
    <row r="29" spans="1:6">
      <c r="A29">
        <v>1606</v>
      </c>
      <c r="B29" t="s">
        <v>75</v>
      </c>
      <c r="C29" t="s">
        <v>115</v>
      </c>
      <c r="D29">
        <v>1</v>
      </c>
      <c r="E29" t="s">
        <v>44</v>
      </c>
    </row>
    <row r="30" spans="1:6">
      <c r="A30">
        <v>6944</v>
      </c>
      <c r="B30" t="s">
        <v>99</v>
      </c>
      <c r="C30" t="s">
        <v>100</v>
      </c>
      <c r="D30">
        <v>2</v>
      </c>
      <c r="E30" t="s">
        <v>44</v>
      </c>
      <c r="F30" t="s">
        <v>45</v>
      </c>
    </row>
    <row r="31" spans="1:6">
      <c r="A31">
        <v>6676</v>
      </c>
      <c r="B31" t="s">
        <v>65</v>
      </c>
      <c r="C31" t="s">
        <v>116</v>
      </c>
      <c r="D31">
        <v>2</v>
      </c>
      <c r="E31" t="s">
        <v>46</v>
      </c>
      <c r="F31" t="s">
        <v>44</v>
      </c>
    </row>
    <row r="32" spans="1:6">
      <c r="A32">
        <v>4676</v>
      </c>
      <c r="B32" t="s">
        <v>166</v>
      </c>
      <c r="C32" t="s">
        <v>167</v>
      </c>
      <c r="D32">
        <v>2</v>
      </c>
      <c r="E32" t="s">
        <v>46</v>
      </c>
      <c r="F32" t="s">
        <v>46</v>
      </c>
    </row>
    <row r="33" spans="1:6">
      <c r="A33">
        <v>7660</v>
      </c>
      <c r="B33" t="s">
        <v>131</v>
      </c>
      <c r="C33" t="s">
        <v>137</v>
      </c>
      <c r="D33">
        <v>2</v>
      </c>
      <c r="E33" t="s">
        <v>46</v>
      </c>
      <c r="F33" t="s">
        <v>46</v>
      </c>
    </row>
    <row r="34" spans="1:6">
      <c r="A34">
        <v>8049</v>
      </c>
      <c r="B34" t="s">
        <v>61</v>
      </c>
      <c r="C34" t="s">
        <v>145</v>
      </c>
      <c r="D34">
        <v>2</v>
      </c>
      <c r="E34" t="s">
        <v>46</v>
      </c>
      <c r="F34" t="s">
        <v>46</v>
      </c>
    </row>
    <row r="35" spans="1:6">
      <c r="A35">
        <v>8579</v>
      </c>
      <c r="B35" t="s">
        <v>109</v>
      </c>
      <c r="C35" t="s">
        <v>110</v>
      </c>
      <c r="D35">
        <v>2</v>
      </c>
      <c r="E35" t="s">
        <v>44</v>
      </c>
      <c r="F35" t="s">
        <v>46</v>
      </c>
    </row>
    <row r="36" spans="1:6">
      <c r="A36">
        <v>5996</v>
      </c>
      <c r="B36" t="s">
        <v>57</v>
      </c>
      <c r="C36" t="s">
        <v>143</v>
      </c>
      <c r="D36">
        <v>1</v>
      </c>
      <c r="E36" t="s">
        <v>44</v>
      </c>
    </row>
    <row r="37" spans="1:6">
      <c r="A37">
        <v>4646</v>
      </c>
      <c r="B37" t="s">
        <v>77</v>
      </c>
      <c r="C37" t="s">
        <v>124</v>
      </c>
      <c r="D37">
        <v>1</v>
      </c>
      <c r="E37" t="s">
        <v>44</v>
      </c>
    </row>
    <row r="38" spans="1:6">
      <c r="A38">
        <v>1917</v>
      </c>
      <c r="B38" t="s">
        <v>73</v>
      </c>
      <c r="C38" t="s">
        <v>74</v>
      </c>
      <c r="D38">
        <v>2</v>
      </c>
      <c r="E38" t="s">
        <v>46</v>
      </c>
      <c r="F38" t="s">
        <v>46</v>
      </c>
    </row>
    <row r="39" spans="1:6">
      <c r="A39">
        <v>7664</v>
      </c>
      <c r="B39" t="s">
        <v>77</v>
      </c>
      <c r="C39" t="s">
        <v>146</v>
      </c>
      <c r="D39">
        <v>2</v>
      </c>
      <c r="E39" t="s">
        <v>44</v>
      </c>
      <c r="F39" t="s">
        <v>44</v>
      </c>
    </row>
    <row r="40" spans="1:6">
      <c r="A40">
        <v>3889</v>
      </c>
      <c r="B40" t="s">
        <v>101</v>
      </c>
      <c r="C40" t="s">
        <v>117</v>
      </c>
      <c r="D40">
        <v>2</v>
      </c>
      <c r="E40" t="s">
        <v>45</v>
      </c>
      <c r="F40" t="s">
        <v>44</v>
      </c>
    </row>
    <row r="41" spans="1:6">
      <c r="A41">
        <v>7350</v>
      </c>
      <c r="B41" t="s">
        <v>120</v>
      </c>
      <c r="C41" t="s">
        <v>121</v>
      </c>
      <c r="D41">
        <v>2</v>
      </c>
      <c r="E41" t="s">
        <v>44</v>
      </c>
      <c r="F41" t="s">
        <v>46</v>
      </c>
    </row>
    <row r="42" spans="1:6">
      <c r="A42">
        <v>2114</v>
      </c>
      <c r="B42" t="s">
        <v>91</v>
      </c>
      <c r="C42" t="s">
        <v>92</v>
      </c>
      <c r="D42">
        <v>2</v>
      </c>
      <c r="E42" t="s">
        <v>44</v>
      </c>
      <c r="F42" t="s">
        <v>45</v>
      </c>
    </row>
    <row r="43" spans="1:6">
      <c r="A43">
        <v>1165</v>
      </c>
      <c r="B43" t="s">
        <v>159</v>
      </c>
      <c r="C43" t="s">
        <v>160</v>
      </c>
      <c r="D43">
        <v>2</v>
      </c>
      <c r="E43" t="s">
        <v>44</v>
      </c>
      <c r="F43" t="s">
        <v>44</v>
      </c>
    </row>
    <row r="44" spans="1:6">
      <c r="A44">
        <v>4562</v>
      </c>
      <c r="B44" t="s">
        <v>71</v>
      </c>
      <c r="C44" t="s">
        <v>136</v>
      </c>
      <c r="D44">
        <v>2</v>
      </c>
      <c r="E44" t="s">
        <v>46</v>
      </c>
      <c r="F44" t="s">
        <v>44</v>
      </c>
    </row>
    <row r="45" spans="1:6">
      <c r="A45">
        <v>7263</v>
      </c>
      <c r="B45" t="s">
        <v>129</v>
      </c>
      <c r="C45" t="s">
        <v>130</v>
      </c>
      <c r="D45">
        <v>2</v>
      </c>
      <c r="E45" t="s">
        <v>44</v>
      </c>
      <c r="F45" t="s">
        <v>44</v>
      </c>
    </row>
    <row r="46" spans="1:6">
      <c r="A46">
        <v>6821</v>
      </c>
      <c r="B46" t="s">
        <v>71</v>
      </c>
      <c r="C46" t="s">
        <v>72</v>
      </c>
      <c r="D46">
        <v>2</v>
      </c>
      <c r="E46" t="s">
        <v>44</v>
      </c>
      <c r="F46" t="s">
        <v>46</v>
      </c>
    </row>
    <row r="47" spans="1:6">
      <c r="A47">
        <v>1832</v>
      </c>
      <c r="B47" t="s">
        <v>147</v>
      </c>
      <c r="C47" t="s">
        <v>148</v>
      </c>
      <c r="D47">
        <v>2</v>
      </c>
      <c r="E47" t="s">
        <v>44</v>
      </c>
      <c r="F47" t="s">
        <v>44</v>
      </c>
    </row>
    <row r="48" spans="1:6">
      <c r="A48">
        <v>1290</v>
      </c>
      <c r="B48" t="s">
        <v>157</v>
      </c>
      <c r="C48" t="s">
        <v>158</v>
      </c>
      <c r="D48">
        <v>1</v>
      </c>
      <c r="E48" t="s">
        <v>45</v>
      </c>
    </row>
    <row r="49" spans="1:6">
      <c r="A49">
        <v>5773</v>
      </c>
      <c r="B49" t="s">
        <v>113</v>
      </c>
      <c r="C49" t="s">
        <v>114</v>
      </c>
      <c r="D49">
        <v>2</v>
      </c>
      <c r="E49" t="s">
        <v>46</v>
      </c>
      <c r="F49" t="s">
        <v>44</v>
      </c>
    </row>
    <row r="50" spans="1:6">
      <c r="A50">
        <v>7002</v>
      </c>
      <c r="B50" t="s">
        <v>95</v>
      </c>
      <c r="C50" t="s">
        <v>96</v>
      </c>
      <c r="D50">
        <v>2</v>
      </c>
      <c r="E50" t="s">
        <v>46</v>
      </c>
      <c r="F50" t="s">
        <v>44</v>
      </c>
    </row>
    <row r="51" spans="1:6">
      <c r="A51">
        <v>6624</v>
      </c>
      <c r="B51" t="s">
        <v>65</v>
      </c>
      <c r="C51" t="s">
        <v>66</v>
      </c>
      <c r="D51">
        <v>2</v>
      </c>
      <c r="E51" t="s">
        <v>44</v>
      </c>
      <c r="F51" t="s">
        <v>44</v>
      </c>
    </row>
    <row r="52" spans="1:6">
      <c r="A52">
        <v>6603</v>
      </c>
      <c r="B52" t="s">
        <v>144</v>
      </c>
      <c r="C52" t="s">
        <v>67</v>
      </c>
      <c r="D52">
        <v>2</v>
      </c>
      <c r="E52" t="s">
        <v>44</v>
      </c>
      <c r="F52" t="s">
        <v>46</v>
      </c>
    </row>
    <row r="53" spans="1:6">
      <c r="A53">
        <v>6621</v>
      </c>
      <c r="B53" t="s">
        <v>65</v>
      </c>
      <c r="C53" t="s">
        <v>67</v>
      </c>
      <c r="D53">
        <v>2</v>
      </c>
      <c r="E53" t="s">
        <v>44</v>
      </c>
      <c r="F53" t="s">
        <v>44</v>
      </c>
    </row>
    <row r="54" spans="1:6">
      <c r="A54">
        <v>6686</v>
      </c>
      <c r="B54" t="s">
        <v>65</v>
      </c>
      <c r="C54" t="s">
        <v>133</v>
      </c>
      <c r="D54">
        <v>2</v>
      </c>
      <c r="E54" t="s">
        <v>45</v>
      </c>
      <c r="F54" t="s">
        <v>46</v>
      </c>
    </row>
    <row r="55" spans="1:6">
      <c r="A55">
        <v>1659</v>
      </c>
      <c r="B55" t="s">
        <v>105</v>
      </c>
      <c r="C55" t="s">
        <v>106</v>
      </c>
      <c r="D55">
        <v>2</v>
      </c>
      <c r="E55" t="s">
        <v>44</v>
      </c>
      <c r="F55" t="s">
        <v>46</v>
      </c>
    </row>
    <row r="56" spans="1:6">
      <c r="A56">
        <v>5011</v>
      </c>
      <c r="B56" t="s">
        <v>59</v>
      </c>
      <c r="C56" t="s">
        <v>68</v>
      </c>
      <c r="D56">
        <v>2</v>
      </c>
      <c r="E56" t="s">
        <v>44</v>
      </c>
      <c r="F56" t="s">
        <v>44</v>
      </c>
    </row>
    <row r="57" spans="1:6">
      <c r="A57">
        <v>5148</v>
      </c>
      <c r="B57" t="s">
        <v>83</v>
      </c>
      <c r="C57" t="s">
        <v>84</v>
      </c>
      <c r="D57">
        <v>2</v>
      </c>
      <c r="E57" t="s">
        <v>46</v>
      </c>
      <c r="F57" t="s">
        <v>46</v>
      </c>
    </row>
    <row r="58" spans="1:6">
      <c r="A58">
        <v>1171</v>
      </c>
      <c r="B58" t="s">
        <v>155</v>
      </c>
      <c r="C58" t="s">
        <v>156</v>
      </c>
      <c r="D58">
        <v>2</v>
      </c>
      <c r="E58" t="s">
        <v>45</v>
      </c>
      <c r="F58" t="s">
        <v>46</v>
      </c>
    </row>
    <row r="59" spans="1:6">
      <c r="A59">
        <v>3860</v>
      </c>
      <c r="B59" t="s">
        <v>61</v>
      </c>
      <c r="C59" t="s">
        <v>62</v>
      </c>
      <c r="D59">
        <v>2</v>
      </c>
      <c r="E59" t="s">
        <v>44</v>
      </c>
      <c r="F59" t="s">
        <v>46</v>
      </c>
    </row>
    <row r="60" spans="1:6">
      <c r="A60">
        <v>7494</v>
      </c>
      <c r="B60" t="s">
        <v>79</v>
      </c>
      <c r="C60" t="s">
        <v>80</v>
      </c>
      <c r="D60">
        <v>2</v>
      </c>
      <c r="E60" t="s">
        <v>45</v>
      </c>
      <c r="F60" t="s">
        <v>46</v>
      </c>
    </row>
  </sheetData>
  <sortState ref="A1:F60">
    <sortCondition ref="C1:C60"/>
    <sortCondition ref="B1:B60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Input Form</vt:lpstr>
      <vt:lpstr>Winners</vt:lpstr>
      <vt:lpstr>Players</vt:lpstr>
      <vt:lpstr>Tournament Statement</vt:lpstr>
      <vt:lpstr>Invoice to Club for Funds</vt:lpstr>
      <vt:lpstr>Dinner</vt:lpstr>
      <vt:lpstr>Scratch Pad</vt:lpstr>
      <vt:lpstr>Dinner!Print_Area</vt:lpstr>
      <vt:lpstr>'Input Form'!Print_Area</vt:lpstr>
      <vt:lpstr>'Invoice to Club for Funds'!Print_Area</vt:lpstr>
      <vt:lpstr>Winners!Print_Area</vt:lpstr>
      <vt:lpstr>Dinner!Print_Titles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Tournament reporting template</dc:title>
  <dc:creator>Dave Ballard</dc:creator>
  <cp:lastModifiedBy>Dave Ballard</cp:lastModifiedBy>
  <cp:lastPrinted>2017-03-27T19:51:51Z</cp:lastPrinted>
  <dcterms:created xsi:type="dcterms:W3CDTF">2005-02-11T00:21:27Z</dcterms:created>
  <dcterms:modified xsi:type="dcterms:W3CDTF">2018-03-12T18:10:29Z</dcterms:modified>
</cp:coreProperties>
</file>